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 tabRatio="703"/>
  </bookViews>
  <sheets>
    <sheet name="arka" sheetId="3" r:id="rId1"/>
    <sheet name="heraka" sheetId="4" r:id="rId2"/>
    <sheet name="Лист1" sheetId="5" r:id="rId3"/>
    <sheet name="Лист2" sheetId="6" r:id="rId4"/>
  </sheets>
  <definedNames>
    <definedName name="_xlnm.Print_Area" localSheetId="0">arka!$A$1:$P$64</definedName>
  </definedNames>
  <calcPr calcId="125725"/>
</workbook>
</file>

<file path=xl/calcChain.xml><?xml version="1.0" encoding="utf-8"?>
<calcChain xmlns="http://schemas.openxmlformats.org/spreadsheetml/2006/main">
  <c r="F43" i="3"/>
  <c r="G43"/>
  <c r="H43"/>
  <c r="I43"/>
  <c r="J43"/>
  <c r="K43"/>
  <c r="L43"/>
  <c r="M43"/>
  <c r="N43"/>
  <c r="E43"/>
  <c r="F26"/>
  <c r="F25" s="1"/>
  <c r="G26"/>
  <c r="G25" s="1"/>
  <c r="H26"/>
  <c r="H25" s="1"/>
  <c r="I26"/>
  <c r="I25" s="1"/>
  <c r="J26"/>
  <c r="J25" s="1"/>
  <c r="K26"/>
  <c r="K25" s="1"/>
  <c r="L26"/>
  <c r="L25" s="1"/>
  <c r="M26"/>
  <c r="M25" s="1"/>
  <c r="N26"/>
  <c r="N25" s="1"/>
  <c r="E26"/>
  <c r="E25" s="1"/>
  <c r="F19"/>
  <c r="F18" s="1"/>
  <c r="F63" s="1"/>
  <c r="G19"/>
  <c r="G18" s="1"/>
  <c r="G63" s="1"/>
  <c r="H19"/>
  <c r="H18" s="1"/>
  <c r="H63" s="1"/>
  <c r="I19"/>
  <c r="I18" s="1"/>
  <c r="I63" s="1"/>
  <c r="J19"/>
  <c r="J18" s="1"/>
  <c r="J63" s="1"/>
  <c r="K19"/>
  <c r="K18" s="1"/>
  <c r="K63" s="1"/>
  <c r="L19"/>
  <c r="L18" s="1"/>
  <c r="L63" s="1"/>
  <c r="M19"/>
  <c r="M18" s="1"/>
  <c r="M63" s="1"/>
  <c r="N19"/>
  <c r="N18" s="1"/>
  <c r="N63" s="1"/>
  <c r="E19"/>
  <c r="E18" s="1"/>
  <c r="E63" s="1"/>
  <c r="J56"/>
  <c r="I56"/>
  <c r="H56"/>
  <c r="G56"/>
  <c r="F56"/>
  <c r="E56"/>
  <c r="L24" i="4" l="1"/>
  <c r="L62" s="1"/>
  <c r="I24"/>
  <c r="I23" s="1"/>
  <c r="G17"/>
  <c r="F17"/>
  <c r="I59"/>
  <c r="I54"/>
  <c r="D62"/>
  <c r="I17"/>
  <c r="I41"/>
  <c r="F24"/>
  <c r="F23" s="1"/>
  <c r="F41"/>
  <c r="D24"/>
  <c r="G24"/>
  <c r="G23" s="1"/>
  <c r="H24"/>
  <c r="H23" s="1"/>
  <c r="J24"/>
  <c r="J62" s="1"/>
  <c r="K24"/>
  <c r="K62" s="1"/>
  <c r="M24"/>
  <c r="M62" s="1"/>
  <c r="N24"/>
  <c r="N23" s="1"/>
  <c r="E24"/>
  <c r="E23" s="1"/>
  <c r="F62" l="1"/>
  <c r="M23"/>
  <c r="K23"/>
  <c r="L23"/>
  <c r="J23"/>
  <c r="I62"/>
  <c r="C53" l="1"/>
  <c r="C52"/>
  <c r="C51"/>
  <c r="C50"/>
  <c r="C49"/>
  <c r="C48"/>
  <c r="C47"/>
  <c r="C46"/>
  <c r="C45"/>
  <c r="C44"/>
  <c r="C43"/>
  <c r="C42"/>
  <c r="C40"/>
  <c r="C39"/>
  <c r="C38"/>
  <c r="C37"/>
  <c r="C35"/>
  <c r="C34"/>
  <c r="C33"/>
  <c r="C32"/>
  <c r="C31"/>
  <c r="C30"/>
  <c r="C29"/>
  <c r="C28"/>
  <c r="C36"/>
  <c r="C27"/>
  <c r="C26"/>
  <c r="J16" i="6" l="1"/>
  <c r="I16"/>
  <c r="G16"/>
  <c r="F16"/>
  <c r="E16"/>
  <c r="D16"/>
  <c r="L54"/>
  <c r="I54"/>
  <c r="H54"/>
  <c r="G54"/>
  <c r="F54"/>
  <c r="D54"/>
  <c r="P54"/>
  <c r="O54"/>
  <c r="N54"/>
  <c r="M54"/>
</calcChain>
</file>

<file path=xl/sharedStrings.xml><?xml version="1.0" encoding="utf-8"?>
<sst xmlns="http://schemas.openxmlformats.org/spreadsheetml/2006/main" count="364" uniqueCount="164">
  <si>
    <t>Առարկայի անվանում</t>
  </si>
  <si>
    <t>Ժամերը</t>
  </si>
  <si>
    <t>որոնցից</t>
  </si>
  <si>
    <t>Ընդամենը</t>
  </si>
  <si>
    <t>I կուրս</t>
  </si>
  <si>
    <t>գործն.</t>
  </si>
  <si>
    <t>անհատ.</t>
  </si>
  <si>
    <t>Բաշխում ըստ կուրսերի և կիսամյակների</t>
  </si>
  <si>
    <t>ԿԱՄԸՆՏՐԱԿԱՆ ԴԱՍԸՆԹԱՑՆԵՐ</t>
  </si>
  <si>
    <t xml:space="preserve">Գիտամանկավարժական պրակտիկա </t>
  </si>
  <si>
    <t xml:space="preserve">Մագիստրոսական թեզի պաշտպանություն </t>
  </si>
  <si>
    <t>II կուրս</t>
  </si>
  <si>
    <t>ԸՆԴՀԱՆՈՒՐ ԿՐԹԱԿԱՆ ԿԱՌՈՒՑԱՄԱՍ</t>
  </si>
  <si>
    <t>ՄԱՍՆԱԳԻՏԱԿԱՆ ԿԱՌՈՒՑԱՄԱՍ</t>
  </si>
  <si>
    <t>Հետազոտության պլանավորում և մեթոդներ</t>
  </si>
  <si>
    <t>III կուրս</t>
  </si>
  <si>
    <t xml:space="preserve">Տեղեկատվական տեխնոլոգիաները մասնագիտական հետազոտություններում </t>
  </si>
  <si>
    <t>Հետազոտական աշխատանք</t>
  </si>
  <si>
    <t>Մասնագիտության արդի հիմնախնդիրները</t>
  </si>
  <si>
    <t>Օտար լեզու` մասնագիտական հաղորդակցում-1</t>
  </si>
  <si>
    <t>Օտար լեզու` մասնագիտական հաղորդակցում-2</t>
  </si>
  <si>
    <t>Գնահատման ձև</t>
  </si>
  <si>
    <t>ստ.</t>
  </si>
  <si>
    <t>եզր. գն.</t>
  </si>
  <si>
    <t>Ֆակուլտետի թվանիշ</t>
  </si>
  <si>
    <t>Առ. թվանիշ</t>
  </si>
  <si>
    <t>Կրեդիտ</t>
  </si>
  <si>
    <t>քնն.</t>
  </si>
  <si>
    <t>x</t>
  </si>
  <si>
    <t>լաբ.</t>
  </si>
  <si>
    <t>դաս.</t>
  </si>
  <si>
    <t>ՊԱՐՏԱԴԻՐ ԴԱՍԸՆԹԱՑՆԵՐ</t>
  </si>
  <si>
    <t>ԿՐԹԱԿԱՆ ԱՅԼ ՄՈԴՈՒԼՆԵՐ</t>
  </si>
  <si>
    <t>ՀԵՏԱԶՈՏԱԿԱՆ ԿԱՌՈՒՑԱՄԱՍ</t>
  </si>
  <si>
    <t>Դրամական հոսքերի կառավարում</t>
  </si>
  <si>
    <t>Ֆինանսական մենեջմենթ</t>
  </si>
  <si>
    <t>ֆինանսներ, տնտեսության կարգավորման  դրամավարկային մեթոդներ</t>
  </si>
  <si>
    <t>Բանկային մենեջմենթ</t>
  </si>
  <si>
    <t>Կազմակերպության գործունեության ադյունավետությունը և գնահատումը</t>
  </si>
  <si>
    <t>Ֆինանսական հաշվետվության վերլուծություն</t>
  </si>
  <si>
    <t>Պետական կառավարման բյուջետաիրավական մեխանիզմներ</t>
  </si>
  <si>
    <t>Վճարահաշվարկային համակարգ</t>
  </si>
  <si>
    <t>Հարկային վերահսկում, հարկային ստուգումների կարգավորում</t>
  </si>
  <si>
    <t>Ֆինանսական վերլուծություն</t>
  </si>
  <si>
    <t>Գործառնական և ռազմավարական կառավարչական հաշվառում</t>
  </si>
  <si>
    <t>Ինվեստիցիոն և իննովացիոն գործընթացի ֆինանսներ</t>
  </si>
  <si>
    <t>Լիզինգային գործառնություններ</t>
  </si>
  <si>
    <t>Գենդերային տնտեսություն</t>
  </si>
  <si>
    <t>Աուդիտի մեթոդները և ստանդարտները` հայկական և միջազգային փորձ</t>
  </si>
  <si>
    <t>Ոչ բանկային ֆինանսական համակարգեր</t>
  </si>
  <si>
    <t>Արտաքին տնտեսության գործունեության հաշվապահական հաշվառում, վերլուծություն և աուդիտ</t>
  </si>
  <si>
    <t>Հարկեր և հարկում, հարկային հաշվառում</t>
  </si>
  <si>
    <t>Ապահովագրական ծառայությունների շուկա</t>
  </si>
  <si>
    <t>Պաշարների ֆինանսական կառավարումը ձեռնարկությունում</t>
  </si>
  <si>
    <t>Անձնակազմի կառավարում</t>
  </si>
  <si>
    <t>Ֆինանսական շուկաների ժամանակակից հետազոտությունների մեխանիզմները</t>
  </si>
  <si>
    <t>Հանրային ֆինանսների կառավարում</t>
  </si>
  <si>
    <t>ՄԱԳԻՍՏՐԱՏՈՒՐԱՅԻ   ՈՒՍՈՒՄՆԱԿԱՆ   ՊԼԱՆ</t>
  </si>
  <si>
    <t>Արցախի պետական համալսարան</t>
  </si>
  <si>
    <t>Ռեկտոր ________________________</t>
  </si>
  <si>
    <t>տնտեսագիտության</t>
  </si>
  <si>
    <t>Հաշվապահական հաշվառումը բաժնետիրական ընկերություններում</t>
  </si>
  <si>
    <r>
      <rPr>
        <b/>
        <sz val="12"/>
        <color theme="1"/>
        <rFont val="Sylfaen"/>
        <family val="1"/>
        <charset val="204"/>
      </rPr>
      <t>Շնորհվող աստիճանը</t>
    </r>
    <r>
      <rPr>
        <sz val="12"/>
        <color theme="1"/>
        <rFont val="Sylfaen"/>
        <family val="1"/>
        <charset val="204"/>
      </rPr>
      <t>`    մագիստրոս</t>
    </r>
  </si>
  <si>
    <t xml:space="preserve">           ստորագրություն</t>
  </si>
  <si>
    <t>Շաբաթական ժամերը</t>
  </si>
  <si>
    <t xml:space="preserve">  Հաստատում եմ</t>
  </si>
  <si>
    <r>
      <t>Մասնագիտություն ` Ֆինանսներ 041201.00.7</t>
    </r>
    <r>
      <rPr>
        <b/>
        <sz val="12"/>
        <color rgb="FFFF0000"/>
        <rFont val="Sylfaen"/>
        <family val="1"/>
        <charset val="204"/>
      </rPr>
      <t xml:space="preserve"> </t>
    </r>
    <r>
      <rPr>
        <sz val="12"/>
        <color rgb="FFFF0000"/>
        <rFont val="Sylfaen"/>
        <family val="1"/>
        <charset val="204"/>
      </rPr>
      <t xml:space="preserve">  </t>
    </r>
    <r>
      <rPr>
        <b/>
        <sz val="12"/>
        <color rgb="FFFF0000"/>
        <rFont val="Sylfaen"/>
        <family val="1"/>
        <charset val="204"/>
      </rPr>
      <t xml:space="preserve"> </t>
    </r>
  </si>
  <si>
    <r>
      <t>Մասնագիտացում ` Ֆինանսներ,</t>
    </r>
    <r>
      <rPr>
        <b/>
        <sz val="12"/>
        <color rgb="FFFF0000"/>
        <rFont val="Sylfaen"/>
        <family val="1"/>
        <charset val="204"/>
      </rPr>
      <t xml:space="preserve"> </t>
    </r>
    <r>
      <rPr>
        <sz val="12"/>
        <color rgb="FFFF0000"/>
        <rFont val="Sylfaen"/>
        <family val="1"/>
        <charset val="204"/>
      </rPr>
      <t xml:space="preserve">  </t>
    </r>
    <r>
      <rPr>
        <b/>
        <sz val="12"/>
        <color rgb="FFFF0000"/>
        <rFont val="Sylfaen"/>
        <family val="1"/>
        <charset val="204"/>
      </rPr>
      <t xml:space="preserve"> </t>
    </r>
  </si>
  <si>
    <t>դրամաշրջանառություն և վարկ 041201.01.7</t>
  </si>
  <si>
    <r>
      <rPr>
        <b/>
        <sz val="12"/>
        <color theme="1"/>
        <rFont val="Sylfaen"/>
        <family val="1"/>
        <charset val="204"/>
      </rPr>
      <t>Ուսման ժամկետը</t>
    </r>
    <r>
      <rPr>
        <sz val="12"/>
        <color theme="1"/>
        <rFont val="Sylfaen"/>
        <family val="1"/>
        <charset val="204"/>
      </rPr>
      <t>`    2 տարի</t>
    </r>
  </si>
  <si>
    <t>Թվանիշ</t>
  </si>
  <si>
    <t>Բաշխում ըստ կիսամյակների</t>
  </si>
  <si>
    <t>Կրեդիտներ</t>
  </si>
  <si>
    <t>Քննություն</t>
  </si>
  <si>
    <t>Ստուգարք</t>
  </si>
  <si>
    <t>դասախ.</t>
  </si>
  <si>
    <t>սեմինար</t>
  </si>
  <si>
    <t>լաբոր.</t>
  </si>
  <si>
    <t>ՏԻՏՂՈՍԱՅԻՆ ԾՐԱԳՐԻ ՊԱՐՏԱԴԻՐ           ԴԱՍԸՆԹԱՑՆԵՐ</t>
  </si>
  <si>
    <t>ՀԵՏԱԶՈՏԱԿԱՆ ՀԱՏՎԱԾ</t>
  </si>
  <si>
    <t>ԵԶՐԱՓԱԿԻՉ ԱՏԵՍՏԱՎՈՐՈՒՄ</t>
  </si>
  <si>
    <t xml:space="preserve">Հաստատված է ֆակուլտետի խորհրդում, արձ. թիվ </t>
  </si>
  <si>
    <t>2019-2020ուս.տ.</t>
  </si>
  <si>
    <t>_____  _________________  2019 թ.</t>
  </si>
  <si>
    <t>M01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</si>
  <si>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</si>
  <si>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</si>
  <si>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</si>
  <si>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</si>
  <si>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</si>
  <si>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</si>
  <si>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</si>
  <si>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</si>
  <si>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</si>
  <si>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</si>
  <si>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</si>
  <si>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</si>
  <si>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</si>
  <si>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</si>
  <si>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</si>
  <si>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0208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</si>
  <si>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</si>
  <si>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</si>
  <si>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</si>
  <si>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</si>
  <si>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</si>
  <si>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</si>
  <si>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</si>
  <si>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</si>
  <si>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</si>
  <si>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</si>
  <si>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</si>
  <si>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</si>
  <si>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Հաստատում եմ                                           Արցախի պետական համալսարան  </t>
  </si>
  <si>
    <t xml:space="preserve"> ՄԱԳԻՍՏՐԱՏՈՒՐԱՅԻ   ՈՒՍՈՒՄՆԱԿԱՆ   ՊԼԱՆ</t>
  </si>
  <si>
    <t>Ռեկտոր ________________________           Մասնագիտություն ` Ֆինանսներ 041201.00.7</t>
  </si>
  <si>
    <t>Շնորհվող աստիճանը`</t>
  </si>
  <si>
    <t>մագիստրոս տնտեսագիտության</t>
  </si>
  <si>
    <t xml:space="preserve">                                                                Մասնագիտացում ` Ֆինանսներ,  </t>
  </si>
  <si>
    <t xml:space="preserve">                                                    դրամաշրջանառություն և վարկ 041201.01.7</t>
  </si>
  <si>
    <r>
      <t xml:space="preserve">  </t>
    </r>
    <r>
      <rPr>
        <sz val="8"/>
        <color theme="1"/>
        <rFont val="Sylfaen"/>
        <family val="1"/>
        <charset val="204"/>
      </rPr>
      <t xml:space="preserve">ստորաերություն </t>
    </r>
    <r>
      <rPr>
        <sz val="12"/>
        <color theme="1"/>
        <rFont val="Sylfaen"/>
        <family val="1"/>
        <charset val="204"/>
      </rPr>
      <t xml:space="preserve">                              </t>
    </r>
  </si>
  <si>
    <t>M30</t>
  </si>
  <si>
    <t xml:space="preserve">                   2019-2020ուս.տ.</t>
  </si>
  <si>
    <t>M02</t>
  </si>
  <si>
    <t>0520</t>
  </si>
  <si>
    <t>0104</t>
  </si>
  <si>
    <t>Ուսման ժամկետը`    2,5 տարի</t>
  </si>
  <si>
    <t>Աուդիտի հիմունքներ</t>
  </si>
  <si>
    <r>
      <t>Կորպորատիվ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ժամանակակից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հետազոտությունները</t>
    </r>
  </si>
  <si>
    <r>
      <t xml:space="preserve">Մասնագիտություն` </t>
    </r>
    <r>
      <rPr>
        <b/>
        <sz val="12"/>
        <color theme="1"/>
        <rFont val="Sylfaen"/>
        <family val="1"/>
        <charset val="204"/>
      </rPr>
      <t xml:space="preserve">Ֆինանսներ </t>
    </r>
    <r>
      <rPr>
        <b/>
        <sz val="12"/>
        <rFont val="Sylfaen"/>
        <family val="1"/>
        <charset val="204"/>
      </rPr>
      <t xml:space="preserve"> 041201.00.7</t>
    </r>
    <r>
      <rPr>
        <b/>
        <sz val="12"/>
        <color rgb="FFFF0000"/>
        <rFont val="Sylfaen"/>
        <family val="1"/>
        <charset val="204"/>
      </rPr>
      <t xml:space="preserve"> </t>
    </r>
  </si>
  <si>
    <r>
      <t xml:space="preserve">Ուսման ժամկետը`   </t>
    </r>
    <r>
      <rPr>
        <b/>
        <sz val="12"/>
        <color theme="1"/>
        <rFont val="Sylfaen"/>
        <family val="1"/>
        <charset val="204"/>
      </rPr>
      <t>2 տարի</t>
    </r>
  </si>
  <si>
    <t>0103</t>
  </si>
  <si>
    <t>0518</t>
  </si>
  <si>
    <t>0207</t>
  </si>
  <si>
    <t xml:space="preserve">                                     ստորագրություն</t>
  </si>
  <si>
    <t xml:space="preserve">                    տնտեսագիտության  մագիստրոս</t>
  </si>
  <si>
    <t>Ուսումնական բեռնվածությունը, ժամ</t>
  </si>
  <si>
    <t>Գնահատման ձևը</t>
  </si>
  <si>
    <t>ԿՐԹԱԿԱՆ  ԿԱՌՈՒՑԱՄԱՍ</t>
  </si>
  <si>
    <t>ԸՆԴՀԱՆՈՒՐ  ԴԱՍԸՆԹԱՑՆԵՐ</t>
  </si>
  <si>
    <t>ՄԱՍՆԱԳԻՏԱԿԱՆ ԴԱՍԸՆԹԱՑՆԵՐ</t>
  </si>
  <si>
    <t>Պարտադիր դասընթացներ</t>
  </si>
  <si>
    <t>Կամընտրական դասընթացներ</t>
  </si>
  <si>
    <t>ՀԵՏԱԶՈՏԱԿԱՆ  ԿԱՌՈՒՑԱՄԱՍ</t>
  </si>
  <si>
    <t>Հետազոտական աշխատանք 1</t>
  </si>
  <si>
    <t>X</t>
  </si>
  <si>
    <t>Հետազոտական աշխատանք 2</t>
  </si>
  <si>
    <t>Հետազոտական աշխատանք 3</t>
  </si>
  <si>
    <t>Հետազոտական աշխատանք 4</t>
  </si>
  <si>
    <t>Գիտամանկավարժական փորձուսուցում</t>
  </si>
  <si>
    <t>Ը ն դ ա մ ե ն ը՝</t>
  </si>
  <si>
    <t>Օտար լեզու` մասնագիտական հաղորդակցում 1</t>
  </si>
  <si>
    <t>Օտար լեզու` մասնագիտական հաղորդակցում 2</t>
  </si>
  <si>
    <t xml:space="preserve">      Հաստատում եմ`</t>
  </si>
  <si>
    <t>Թվանիշ (Ֆակուլտետ,  ամբիոն)</t>
  </si>
  <si>
    <t>Դասընթացի թվանիշ</t>
  </si>
  <si>
    <t>Կրթական/հետազոտական մոդուլի անվանումը</t>
  </si>
  <si>
    <r>
      <t>Կրթական</t>
    </r>
    <r>
      <rPr>
        <b/>
        <sz val="12"/>
        <color theme="1"/>
        <rFont val="Sylfaen"/>
        <family val="1"/>
        <charset val="204"/>
      </rPr>
      <t xml:space="preserve"> </t>
    </r>
    <r>
      <rPr>
        <sz val="12"/>
        <color theme="1"/>
        <rFont val="Sylfaen"/>
        <family val="1"/>
        <charset val="204"/>
      </rPr>
      <t xml:space="preserve">ծրագիր` </t>
    </r>
    <r>
      <rPr>
        <b/>
        <sz val="12"/>
        <color theme="1"/>
        <rFont val="Sylfaen"/>
        <family val="1"/>
        <charset val="204"/>
      </rPr>
      <t>Ֆինանսներ, դրամաշրջանառություն և վարկ   041201.01.7</t>
    </r>
  </si>
  <si>
    <t>Ֆինանսական ոլորտում իրավական հարաբերությունների կարգավորման արդի հիմնախնդիրները</t>
  </si>
  <si>
    <t xml:space="preserve">      Ռեկտոր ________________________</t>
  </si>
  <si>
    <r>
      <t>Ուսման ձևը`</t>
    </r>
    <r>
      <rPr>
        <b/>
        <sz val="12"/>
        <rFont val="Arial LatArm"/>
        <family val="2"/>
      </rPr>
      <t xml:space="preserve"> </t>
    </r>
    <r>
      <rPr>
        <sz val="12"/>
        <rFont val="Arial LatArm"/>
        <family val="2"/>
      </rPr>
      <t xml:space="preserve"> </t>
    </r>
    <r>
      <rPr>
        <b/>
        <sz val="12"/>
        <rFont val="Arial LatArm"/>
        <family val="2"/>
      </rPr>
      <t>առկա</t>
    </r>
  </si>
  <si>
    <t>Արտարժույթային համակարգ և միջազգային ֆինանսական հարաբերություններ</t>
  </si>
  <si>
    <t>2020-2022</t>
  </si>
  <si>
    <t xml:space="preserve">               "____"  __օգոստոսի __  2020թ.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</si>
</sst>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Sylfaen"/>
      <family val="1"/>
      <charset val="204"/>
    </font>
    <font>
      <sz val="12"/>
      <color rgb="FFFF0000"/>
      <name val="Sylfae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 LatArm"/>
      <family val="2"/>
    </font>
    <font>
      <b/>
      <sz val="8"/>
      <color theme="1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LatArm"/>
      <family val="2"/>
    </font>
    <font>
      <b/>
      <sz val="10"/>
      <color theme="1"/>
      <name val="Sylfae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Arial LatArm"/>
      <family val="2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i/>
      <sz val="10"/>
      <name val="Sylfaen"/>
      <family val="1"/>
      <charset val="204"/>
    </font>
    <font>
      <b/>
      <i/>
      <sz val="10"/>
      <name val="Calibri"/>
      <family val="2"/>
      <charset val="204"/>
      <scheme val="minor"/>
    </font>
    <font>
      <b/>
      <i/>
      <sz val="10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name val="Arial LatArm"/>
      <family val="2"/>
    </font>
    <font>
      <b/>
      <sz val="12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BDEF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8" xfId="0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/>
    <xf numFmtId="0" fontId="1" fillId="0" borderId="1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1" fillId="0" borderId="0" xfId="0" applyFo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0" fillId="4" borderId="5" xfId="0" applyFill="1" applyBorder="1"/>
    <xf numFmtId="0" fontId="0" fillId="0" borderId="8" xfId="0" applyBorder="1"/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4" borderId="8" xfId="0" applyFill="1" applyBorder="1"/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27" xfId="0" applyBorder="1"/>
    <xf numFmtId="0" fontId="0" fillId="0" borderId="13" xfId="0" applyBorder="1"/>
    <xf numFmtId="0" fontId="0" fillId="0" borderId="31" xfId="0" applyBorder="1"/>
    <xf numFmtId="0" fontId="0" fillId="0" borderId="9" xfId="0" applyBorder="1"/>
    <xf numFmtId="0" fontId="1" fillId="0" borderId="12" xfId="0" applyFont="1" applyBorder="1" applyAlignment="1">
      <alignment horizontal="center" vertical="center"/>
    </xf>
    <xf numFmtId="0" fontId="16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/>
    <xf numFmtId="0" fontId="17" fillId="0" borderId="4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53" xfId="0" applyBorder="1"/>
    <xf numFmtId="0" fontId="1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0" xfId="0" applyFont="1"/>
    <xf numFmtId="0" fontId="9" fillId="0" borderId="2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12" xfId="0" applyFont="1" applyBorder="1"/>
    <xf numFmtId="0" fontId="12" fillId="0" borderId="27" xfId="0" applyFont="1" applyBorder="1"/>
    <xf numFmtId="0" fontId="12" fillId="0" borderId="3" xfId="0" applyFont="1" applyBorder="1"/>
    <xf numFmtId="0" fontId="12" fillId="0" borderId="9" xfId="0" applyFont="1" applyBorder="1"/>
    <xf numFmtId="0" fontId="9" fillId="0" borderId="32" xfId="0" applyFont="1" applyBorder="1" applyAlignment="1">
      <alignment horizontal="center" vertical="center"/>
    </xf>
    <xf numFmtId="0" fontId="0" fillId="0" borderId="54" xfId="0" applyBorder="1"/>
    <xf numFmtId="0" fontId="9" fillId="0" borderId="9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9" fillId="0" borderId="9" xfId="0" applyFont="1" applyFill="1" applyBorder="1" applyAlignment="1">
      <alignment horizontal="center" vertical="center"/>
    </xf>
    <xf numFmtId="0" fontId="12" fillId="0" borderId="8" xfId="0" applyFont="1" applyBorder="1"/>
    <xf numFmtId="0" fontId="12" fillId="0" borderId="31" xfId="0" applyFont="1" applyBorder="1"/>
    <xf numFmtId="0" fontId="12" fillId="0" borderId="7" xfId="0" applyFont="1" applyBorder="1"/>
    <xf numFmtId="0" fontId="0" fillId="0" borderId="1" xfId="0" applyBorder="1"/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0" borderId="56" xfId="0" applyFont="1" applyBorder="1"/>
    <xf numFmtId="0" fontId="10" fillId="4" borderId="5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2" fillId="4" borderId="1" xfId="0" applyFont="1" applyFill="1" applyBorder="1"/>
    <xf numFmtId="0" fontId="1" fillId="0" borderId="0" xfId="0" applyFont="1" applyBorder="1"/>
    <xf numFmtId="0" fontId="1" fillId="5" borderId="0" xfId="0" applyFont="1" applyFill="1" applyBorder="1" applyAlignment="1"/>
    <xf numFmtId="49" fontId="0" fillId="0" borderId="9" xfId="0" applyNumberFormat="1" applyBorder="1" applyAlignment="1">
      <alignment vertical="center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0" xfId="0" applyFont="1" applyFill="1" applyBorder="1" applyAlignment="1"/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9" fillId="0" borderId="55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 textRotation="89" wrapText="1"/>
    </xf>
    <xf numFmtId="0" fontId="26" fillId="6" borderId="25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vertical="center" wrapText="1"/>
    </xf>
    <xf numFmtId="49" fontId="20" fillId="0" borderId="14" xfId="0" applyNumberFormat="1" applyFont="1" applyBorder="1" applyAlignment="1">
      <alignment vertical="center"/>
    </xf>
    <xf numFmtId="49" fontId="20" fillId="0" borderId="5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2" fillId="6" borderId="6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54" xfId="0" applyFill="1" applyBorder="1" applyAlignment="1">
      <alignment vertical="center"/>
    </xf>
    <xf numFmtId="0" fontId="20" fillId="0" borderId="6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2" xfId="0" applyFill="1" applyBorder="1" applyAlignment="1">
      <alignment vertical="center"/>
    </xf>
    <xf numFmtId="0" fontId="20" fillId="0" borderId="6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30" fillId="6" borderId="25" xfId="0" applyFont="1" applyFill="1" applyBorder="1" applyAlignment="1">
      <alignment vertical="center"/>
    </xf>
    <xf numFmtId="0" fontId="20" fillId="6" borderId="49" xfId="0" applyFont="1" applyFill="1" applyBorder="1" applyAlignment="1">
      <alignment vertical="center"/>
    </xf>
    <xf numFmtId="0" fontId="0" fillId="6" borderId="49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textRotation="90" wrapText="1"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10" fillId="6" borderId="58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 wrapText="1"/>
    </xf>
    <xf numFmtId="0" fontId="27" fillId="6" borderId="59" xfId="0" applyFont="1" applyFill="1" applyBorder="1" applyAlignment="1">
      <alignment horizontal="center" vertical="center" wrapText="1"/>
    </xf>
    <xf numFmtId="0" fontId="28" fillId="6" borderId="4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6" borderId="58" xfId="0" applyFont="1" applyFill="1" applyBorder="1" applyAlignment="1">
      <alignment horizontal="center" vertical="center" wrapText="1"/>
    </xf>
    <xf numFmtId="0" fontId="22" fillId="6" borderId="59" xfId="0" applyFont="1" applyFill="1" applyBorder="1" applyAlignment="1">
      <alignment horizontal="center" vertical="center" wrapText="1"/>
    </xf>
    <xf numFmtId="0" fontId="22" fillId="6" borderId="43" xfId="0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9" fillId="6" borderId="58" xfId="0" applyFont="1" applyFill="1" applyBorder="1" applyAlignment="1">
      <alignment horizontal="center" vertical="center" wrapText="1"/>
    </xf>
    <xf numFmtId="0" fontId="29" fillId="6" borderId="59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25" xfId="0" applyFont="1" applyFill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textRotation="89" wrapText="1"/>
    </xf>
    <xf numFmtId="0" fontId="22" fillId="0" borderId="21" xfId="0" applyFont="1" applyBorder="1" applyAlignment="1">
      <alignment horizontal="center" vertical="center" textRotation="89" wrapText="1"/>
    </xf>
    <xf numFmtId="0" fontId="22" fillId="0" borderId="25" xfId="0" applyFont="1" applyBorder="1" applyAlignment="1">
      <alignment horizontal="center" vertical="center" textRotation="89" wrapText="1"/>
    </xf>
    <xf numFmtId="0" fontId="22" fillId="0" borderId="33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 textRotation="90" wrapText="1"/>
    </xf>
    <xf numFmtId="0" fontId="22" fillId="6" borderId="58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8" fillId="0" borderId="50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0" fontId="7" fillId="3" borderId="4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0" fillId="3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24" xfId="0" applyFont="1" applyBorder="1" applyAlignment="1">
      <alignment horizontal="center" vertical="center" textRotation="90" wrapText="1"/>
    </xf>
    <xf numFmtId="0" fontId="4" fillId="4" borderId="5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46" xfId="0" applyFont="1" applyBorder="1" applyAlignment="1">
      <alignment horizontal="center" textRotation="90" wrapText="1"/>
    </xf>
    <xf numFmtId="0" fontId="3" fillId="0" borderId="47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48" xfId="0" applyFont="1" applyBorder="1" applyAlignment="1">
      <alignment horizontal="center" textRotation="90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5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="60" zoomScaleNormal="100" workbookViewId="0">
      <selection activeCell="B10" sqref="B10:D10"/>
    </sheetView>
  </sheetViews>
  <sheetFormatPr defaultRowHeight="15"/>
  <cols>
    <col min="1" max="1" width="7.42578125" style="225" customWidth="1"/>
    <col min="2" max="2" width="5.5703125" style="27" customWidth="1"/>
    <col min="3" max="3" width="5.85546875" style="27" customWidth="1"/>
    <col min="4" max="4" width="53.140625" style="27" customWidth="1"/>
    <col min="5" max="5" width="4.85546875" style="27" customWidth="1"/>
    <col min="6" max="6" width="7.5703125" style="27" customWidth="1"/>
    <col min="7" max="7" width="6.140625" style="27" customWidth="1"/>
    <col min="8" max="8" width="6.28515625" style="27" customWidth="1"/>
    <col min="9" max="9" width="5.140625" style="27" customWidth="1"/>
    <col min="10" max="10" width="7" style="27" customWidth="1"/>
    <col min="11" max="11" width="6" style="27" customWidth="1"/>
    <col min="12" max="12" width="5.42578125" style="27" customWidth="1"/>
    <col min="13" max="13" width="6" style="27" customWidth="1"/>
    <col min="14" max="14" width="5.7109375" style="27" customWidth="1"/>
    <col min="15" max="15" width="12" style="41" customWidth="1"/>
    <col min="16" max="16" width="6" style="27" customWidth="1"/>
    <col min="17" max="17" width="12" style="27" customWidth="1"/>
    <col min="18" max="16384" width="9.140625" style="27"/>
  </cols>
  <sheetData>
    <row r="1" spans="1:79" ht="18">
      <c r="B1" s="26"/>
      <c r="C1" s="276" t="s">
        <v>57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79" ht="18" customHeight="1">
      <c r="D2" s="171"/>
      <c r="E2" s="171"/>
      <c r="F2" s="171"/>
      <c r="G2" s="171"/>
      <c r="H2" s="256" t="s">
        <v>58</v>
      </c>
      <c r="I2" s="256"/>
      <c r="J2" s="256"/>
      <c r="K2" s="256"/>
      <c r="L2" s="256"/>
      <c r="M2" s="256"/>
      <c r="N2" s="256"/>
      <c r="O2" s="256"/>
      <c r="P2" s="62"/>
    </row>
    <row r="3" spans="1:79" ht="21.75" customHeight="1">
      <c r="B3" s="171" t="s">
        <v>153</v>
      </c>
      <c r="C3" s="171"/>
      <c r="D3" s="171"/>
      <c r="E3" s="171"/>
      <c r="F3" s="171"/>
      <c r="G3" s="171"/>
      <c r="H3" s="171"/>
      <c r="I3" s="171"/>
      <c r="J3" s="247"/>
      <c r="K3" s="247"/>
      <c r="L3" s="247"/>
      <c r="M3" s="247"/>
      <c r="N3" s="247"/>
      <c r="O3" s="247"/>
      <c r="P3" s="62"/>
    </row>
    <row r="4" spans="1:79" ht="24.75" customHeight="1">
      <c r="B4" s="171"/>
      <c r="C4" s="171"/>
      <c r="D4" s="257" t="s">
        <v>129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48"/>
      <c r="P4" s="62"/>
    </row>
    <row r="5" spans="1:79" ht="21" customHeight="1">
      <c r="B5" s="171"/>
      <c r="C5" s="171"/>
      <c r="D5" s="257" t="s">
        <v>157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48"/>
      <c r="P5" s="63"/>
    </row>
    <row r="6" spans="1:79" s="28" customFormat="1" ht="18" customHeight="1">
      <c r="A6" s="225"/>
      <c r="B6" s="171"/>
      <c r="C6" s="171"/>
      <c r="D6" s="258" t="s">
        <v>162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48"/>
      <c r="P6" s="64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</row>
    <row r="7" spans="1:79" ht="19.5" customHeight="1">
      <c r="B7" s="296" t="s">
        <v>159</v>
      </c>
      <c r="C7" s="296"/>
      <c r="D7" s="296"/>
      <c r="E7" s="243"/>
      <c r="F7" s="243"/>
      <c r="G7" s="243"/>
      <c r="H7" s="243"/>
      <c r="I7" s="243"/>
      <c r="J7" s="171"/>
      <c r="K7" s="248"/>
      <c r="L7" s="248"/>
      <c r="M7" s="248"/>
      <c r="N7" s="248"/>
      <c r="O7" s="248"/>
      <c r="P7" s="64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</row>
    <row r="8" spans="1:79" s="28" customFormat="1" ht="18" customHeight="1">
      <c r="A8" s="225"/>
      <c r="B8" s="306" t="s">
        <v>134</v>
      </c>
      <c r="C8" s="306"/>
      <c r="D8" s="306"/>
      <c r="E8" s="171"/>
      <c r="F8" s="171"/>
      <c r="G8" s="171"/>
      <c r="H8" s="171"/>
      <c r="I8" s="171"/>
      <c r="J8" s="307" t="s">
        <v>116</v>
      </c>
      <c r="K8" s="307"/>
      <c r="L8" s="307"/>
      <c r="M8" s="307"/>
      <c r="N8" s="307"/>
      <c r="O8" s="307"/>
      <c r="P8" s="64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</row>
    <row r="9" spans="1:79" ht="19.5" customHeight="1">
      <c r="E9" s="171"/>
      <c r="F9" s="171"/>
      <c r="G9" s="171"/>
      <c r="H9" s="171"/>
      <c r="I9" s="256" t="s">
        <v>135</v>
      </c>
      <c r="J9" s="256"/>
      <c r="K9" s="256"/>
      <c r="L9" s="256"/>
      <c r="M9" s="256"/>
      <c r="N9" s="256"/>
      <c r="O9" s="256"/>
      <c r="P9" s="64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</row>
    <row r="10" spans="1:79" ht="19.5" customHeight="1">
      <c r="B10" s="296" t="s">
        <v>163</v>
      </c>
      <c r="C10" s="296"/>
      <c r="D10" s="296"/>
      <c r="H10" s="249"/>
      <c r="I10" s="171"/>
      <c r="J10" s="307" t="s">
        <v>130</v>
      </c>
      <c r="K10" s="307"/>
      <c r="L10" s="307"/>
      <c r="M10" s="307"/>
      <c r="N10" s="307"/>
      <c r="O10" s="307"/>
      <c r="P10" s="64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</row>
    <row r="11" spans="1:79" ht="19.5" customHeight="1">
      <c r="B11" s="243"/>
      <c r="C11" s="243"/>
      <c r="D11" s="243"/>
      <c r="H11" s="249"/>
      <c r="I11" s="171"/>
      <c r="J11" s="248"/>
      <c r="K11" s="308" t="s">
        <v>160</v>
      </c>
      <c r="L11" s="308"/>
      <c r="M11" s="308"/>
      <c r="N11" s="308"/>
      <c r="O11" s="308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</row>
    <row r="12" spans="1:79" ht="19.5" customHeight="1" thickBot="1">
      <c r="B12" s="250"/>
      <c r="C12" s="250"/>
      <c r="D12" s="243"/>
      <c r="E12" s="243"/>
      <c r="F12" s="243"/>
      <c r="G12" s="243"/>
      <c r="H12" s="243"/>
      <c r="I12" s="243"/>
      <c r="J12" s="171"/>
      <c r="K12" s="171"/>
      <c r="L12" s="171"/>
      <c r="M12" s="171"/>
      <c r="N12" s="171"/>
      <c r="O12" s="171"/>
      <c r="P12" s="64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</row>
    <row r="13" spans="1:79" ht="47.25" customHeight="1" thickBot="1">
      <c r="B13" s="309" t="s">
        <v>154</v>
      </c>
      <c r="C13" s="312" t="s">
        <v>155</v>
      </c>
      <c r="D13" s="315" t="s">
        <v>156</v>
      </c>
      <c r="E13" s="309" t="s">
        <v>72</v>
      </c>
      <c r="F13" s="300" t="s">
        <v>136</v>
      </c>
      <c r="G13" s="302"/>
      <c r="H13" s="302"/>
      <c r="I13" s="302"/>
      <c r="J13" s="301"/>
      <c r="K13" s="300" t="s">
        <v>7</v>
      </c>
      <c r="L13" s="302"/>
      <c r="M13" s="302"/>
      <c r="N13" s="301"/>
      <c r="O13" s="318" t="s">
        <v>137</v>
      </c>
    </row>
    <row r="14" spans="1:79" ht="15" customHeight="1" thickBot="1">
      <c r="B14" s="310"/>
      <c r="C14" s="313"/>
      <c r="D14" s="316"/>
      <c r="E14" s="310"/>
      <c r="F14" s="309" t="s">
        <v>3</v>
      </c>
      <c r="G14" s="300" t="s">
        <v>2</v>
      </c>
      <c r="H14" s="302"/>
      <c r="I14" s="302"/>
      <c r="J14" s="301"/>
      <c r="K14" s="300" t="s">
        <v>4</v>
      </c>
      <c r="L14" s="301"/>
      <c r="M14" s="300" t="s">
        <v>11</v>
      </c>
      <c r="N14" s="301"/>
      <c r="O14" s="319"/>
    </row>
    <row r="15" spans="1:79" ht="44.25" customHeight="1">
      <c r="B15" s="310"/>
      <c r="C15" s="313"/>
      <c r="D15" s="316"/>
      <c r="E15" s="310"/>
      <c r="F15" s="310"/>
      <c r="G15" s="321" t="s">
        <v>75</v>
      </c>
      <c r="H15" s="267" t="s">
        <v>5</v>
      </c>
      <c r="I15" s="267" t="s">
        <v>77</v>
      </c>
      <c r="J15" s="327" t="s">
        <v>6</v>
      </c>
      <c r="K15" s="330">
        <v>1</v>
      </c>
      <c r="L15" s="333">
        <v>2</v>
      </c>
      <c r="M15" s="330">
        <v>3</v>
      </c>
      <c r="N15" s="333">
        <v>4</v>
      </c>
      <c r="O15" s="319"/>
    </row>
    <row r="16" spans="1:79" ht="8.25" customHeight="1">
      <c r="A16" s="226"/>
      <c r="B16" s="310"/>
      <c r="C16" s="313"/>
      <c r="D16" s="316"/>
      <c r="E16" s="310"/>
      <c r="F16" s="310"/>
      <c r="G16" s="322"/>
      <c r="H16" s="268"/>
      <c r="I16" s="268"/>
      <c r="J16" s="328"/>
      <c r="K16" s="331"/>
      <c r="L16" s="334"/>
      <c r="M16" s="331"/>
      <c r="N16" s="334"/>
      <c r="O16" s="319"/>
      <c r="P16" s="64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</row>
    <row r="17" spans="1:79" ht="0.75" customHeight="1" thickBot="1">
      <c r="A17" s="226"/>
      <c r="B17" s="311"/>
      <c r="C17" s="314"/>
      <c r="D17" s="317"/>
      <c r="E17" s="311"/>
      <c r="F17" s="311"/>
      <c r="G17" s="323"/>
      <c r="H17" s="269"/>
      <c r="I17" s="269"/>
      <c r="J17" s="329"/>
      <c r="K17" s="332"/>
      <c r="L17" s="335"/>
      <c r="M17" s="332"/>
      <c r="N17" s="335"/>
      <c r="O17" s="320"/>
      <c r="P17" s="64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</row>
    <row r="18" spans="1:79" ht="14.25" customHeight="1" thickBot="1">
      <c r="A18" s="226"/>
      <c r="B18" s="270" t="s">
        <v>138</v>
      </c>
      <c r="C18" s="271"/>
      <c r="D18" s="272"/>
      <c r="E18" s="191">
        <f>E19+E25</f>
        <v>81</v>
      </c>
      <c r="F18" s="191">
        <f t="shared" ref="F18:N18" si="0">F19+F25</f>
        <v>2430</v>
      </c>
      <c r="G18" s="191">
        <f t="shared" si="0"/>
        <v>546</v>
      </c>
      <c r="H18" s="191">
        <f t="shared" si="0"/>
        <v>264</v>
      </c>
      <c r="I18" s="191">
        <f t="shared" si="0"/>
        <v>0</v>
      </c>
      <c r="J18" s="191">
        <f t="shared" si="0"/>
        <v>1620</v>
      </c>
      <c r="K18" s="191">
        <f t="shared" si="0"/>
        <v>18</v>
      </c>
      <c r="L18" s="191">
        <f t="shared" si="0"/>
        <v>18</v>
      </c>
      <c r="M18" s="191">
        <f t="shared" si="0"/>
        <v>18</v>
      </c>
      <c r="N18" s="191">
        <f t="shared" si="0"/>
        <v>0</v>
      </c>
      <c r="O18" s="192"/>
      <c r="P18" s="64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</row>
    <row r="19" spans="1:79" ht="14.25" customHeight="1" thickBot="1">
      <c r="A19" s="226"/>
      <c r="B19" s="273" t="s">
        <v>139</v>
      </c>
      <c r="C19" s="274"/>
      <c r="D19" s="275"/>
      <c r="E19" s="193">
        <f>E20+E21+E22+E23+E24</f>
        <v>15</v>
      </c>
      <c r="F19" s="193">
        <f t="shared" ref="F19:N19" si="1">F20+F21+F22+F23+F24</f>
        <v>450</v>
      </c>
      <c r="G19" s="193">
        <f t="shared" si="1"/>
        <v>46</v>
      </c>
      <c r="H19" s="193">
        <f t="shared" si="1"/>
        <v>104</v>
      </c>
      <c r="I19" s="193">
        <f t="shared" si="1"/>
        <v>0</v>
      </c>
      <c r="J19" s="193">
        <f t="shared" si="1"/>
        <v>300</v>
      </c>
      <c r="K19" s="193">
        <f t="shared" si="1"/>
        <v>8</v>
      </c>
      <c r="L19" s="193">
        <f t="shared" si="1"/>
        <v>2</v>
      </c>
      <c r="M19" s="193">
        <f t="shared" si="1"/>
        <v>0</v>
      </c>
      <c r="N19" s="193">
        <f t="shared" si="1"/>
        <v>0</v>
      </c>
      <c r="O19" s="193"/>
      <c r="P19" s="64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</row>
    <row r="20" spans="1:79" ht="30">
      <c r="A20" s="226"/>
      <c r="B20" s="208" t="s">
        <v>131</v>
      </c>
      <c r="C20" s="199" t="s">
        <v>107</v>
      </c>
      <c r="D20" s="212" t="s">
        <v>16</v>
      </c>
      <c r="E20" s="174">
        <v>3</v>
      </c>
      <c r="F20" s="199">
        <v>90</v>
      </c>
      <c r="G20" s="173"/>
      <c r="H20" s="175">
        <v>30</v>
      </c>
      <c r="I20" s="175"/>
      <c r="J20" s="176">
        <v>60</v>
      </c>
      <c r="K20" s="177">
        <v>2</v>
      </c>
      <c r="L20" s="176"/>
      <c r="M20" s="173"/>
      <c r="N20" s="176"/>
      <c r="O20" s="233" t="s">
        <v>22</v>
      </c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</row>
    <row r="21" spans="1:79" ht="18" customHeight="1">
      <c r="A21" s="226"/>
      <c r="B21" s="208" t="s">
        <v>132</v>
      </c>
      <c r="C21" s="174" t="s">
        <v>84</v>
      </c>
      <c r="D21" s="213" t="s">
        <v>151</v>
      </c>
      <c r="E21" s="174">
        <v>3</v>
      </c>
      <c r="F21" s="174">
        <v>90</v>
      </c>
      <c r="G21" s="173"/>
      <c r="H21" s="175">
        <v>30</v>
      </c>
      <c r="I21" s="175"/>
      <c r="J21" s="176">
        <v>60</v>
      </c>
      <c r="K21" s="177">
        <v>2</v>
      </c>
      <c r="L21" s="176"/>
      <c r="M21" s="173"/>
      <c r="N21" s="176"/>
      <c r="O21" s="234" t="s">
        <v>22</v>
      </c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</row>
    <row r="22" spans="1:79" ht="18" customHeight="1">
      <c r="A22" s="226"/>
      <c r="B22" s="208" t="s">
        <v>132</v>
      </c>
      <c r="C22" s="174" t="s">
        <v>123</v>
      </c>
      <c r="D22" s="213" t="s">
        <v>152</v>
      </c>
      <c r="E22" s="174">
        <v>3</v>
      </c>
      <c r="F22" s="174">
        <v>90</v>
      </c>
      <c r="G22" s="173"/>
      <c r="H22" s="175">
        <v>30</v>
      </c>
      <c r="I22" s="175"/>
      <c r="J22" s="176">
        <v>60</v>
      </c>
      <c r="K22" s="177"/>
      <c r="L22" s="176">
        <v>2</v>
      </c>
      <c r="M22" s="173"/>
      <c r="N22" s="176"/>
      <c r="O22" s="234" t="s">
        <v>22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</row>
    <row r="23" spans="1:79" s="28" customFormat="1" ht="18" customHeight="1">
      <c r="A23" s="226"/>
      <c r="B23" s="208" t="s">
        <v>133</v>
      </c>
      <c r="C23" s="174" t="s">
        <v>84</v>
      </c>
      <c r="D23" s="213" t="s">
        <v>14</v>
      </c>
      <c r="E23" s="174">
        <v>3</v>
      </c>
      <c r="F23" s="174">
        <v>90</v>
      </c>
      <c r="G23" s="173">
        <v>16</v>
      </c>
      <c r="H23" s="175">
        <v>14</v>
      </c>
      <c r="I23" s="175"/>
      <c r="J23" s="176">
        <v>60</v>
      </c>
      <c r="K23" s="177">
        <v>2</v>
      </c>
      <c r="L23" s="176"/>
      <c r="M23" s="173"/>
      <c r="N23" s="176"/>
      <c r="O23" s="234" t="s">
        <v>22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</row>
    <row r="24" spans="1:79" s="28" customFormat="1" ht="18" customHeight="1" thickBot="1">
      <c r="A24" s="226"/>
      <c r="B24" s="209" t="s">
        <v>133</v>
      </c>
      <c r="C24" s="206" t="s">
        <v>123</v>
      </c>
      <c r="D24" s="214" t="s">
        <v>18</v>
      </c>
      <c r="E24" s="179">
        <v>3</v>
      </c>
      <c r="F24" s="206">
        <v>90</v>
      </c>
      <c r="G24" s="178">
        <v>30</v>
      </c>
      <c r="H24" s="240"/>
      <c r="I24" s="240"/>
      <c r="J24" s="242">
        <v>60</v>
      </c>
      <c r="K24" s="239">
        <v>2</v>
      </c>
      <c r="L24" s="242"/>
      <c r="M24" s="178"/>
      <c r="N24" s="242"/>
      <c r="O24" s="235" t="s">
        <v>22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</row>
    <row r="25" spans="1:79" ht="23.25" customHeight="1" thickBot="1">
      <c r="A25" s="226"/>
      <c r="B25" s="303" t="s">
        <v>140</v>
      </c>
      <c r="C25" s="304"/>
      <c r="D25" s="305"/>
      <c r="E25" s="194">
        <f>E26+E43</f>
        <v>66</v>
      </c>
      <c r="F25" s="194">
        <f t="shared" ref="F25:G25" si="2">F26+F43</f>
        <v>1980</v>
      </c>
      <c r="G25" s="194">
        <f t="shared" si="2"/>
        <v>500</v>
      </c>
      <c r="H25" s="194">
        <f t="shared" ref="H25" si="3">H26+H43</f>
        <v>160</v>
      </c>
      <c r="I25" s="194">
        <f t="shared" ref="I25" si="4">I26+I43</f>
        <v>0</v>
      </c>
      <c r="J25" s="194">
        <f t="shared" ref="J25" si="5">J26+J43</f>
        <v>1320</v>
      </c>
      <c r="K25" s="194">
        <f t="shared" ref="K25" si="6">K26+K43</f>
        <v>10</v>
      </c>
      <c r="L25" s="194">
        <f t="shared" ref="L25" si="7">L26+L43</f>
        <v>16</v>
      </c>
      <c r="M25" s="194">
        <f t="shared" ref="M25" si="8">M26+M43</f>
        <v>18</v>
      </c>
      <c r="N25" s="194">
        <f t="shared" ref="N25" si="9">N26+N43</f>
        <v>0</v>
      </c>
      <c r="O25" s="194"/>
    </row>
    <row r="26" spans="1:79" ht="23.25" customHeight="1" thickBot="1">
      <c r="A26" s="226"/>
      <c r="B26" s="297" t="s">
        <v>141</v>
      </c>
      <c r="C26" s="298"/>
      <c r="D26" s="299"/>
      <c r="E26" s="195">
        <f>E27+E28+E29+E30+E31+E32+E33+E34+E35+E36+E37+E38+E39+E40+E41+E42</f>
        <v>48</v>
      </c>
      <c r="F26" s="194">
        <f t="shared" ref="F26:N26" si="10">F27+F28+F29+F30+F31+F32+F33+F34+F35+F36+F37+F38+F39+F40+F41+F42</f>
        <v>1440</v>
      </c>
      <c r="G26" s="222">
        <f t="shared" si="10"/>
        <v>360</v>
      </c>
      <c r="H26" s="195">
        <f t="shared" si="10"/>
        <v>120</v>
      </c>
      <c r="I26" s="195">
        <f t="shared" si="10"/>
        <v>0</v>
      </c>
      <c r="J26" s="195">
        <f t="shared" si="10"/>
        <v>960</v>
      </c>
      <c r="K26" s="195">
        <f t="shared" si="10"/>
        <v>6</v>
      </c>
      <c r="L26" s="195">
        <f t="shared" si="10"/>
        <v>12</v>
      </c>
      <c r="M26" s="195">
        <f t="shared" si="10"/>
        <v>14</v>
      </c>
      <c r="N26" s="195">
        <f t="shared" si="10"/>
        <v>0</v>
      </c>
      <c r="O26" s="251"/>
    </row>
    <row r="27" spans="1:79" ht="32.25" customHeight="1">
      <c r="A27" s="226"/>
      <c r="B27" s="209" t="s">
        <v>133</v>
      </c>
      <c r="C27" s="199" t="s">
        <v>85</v>
      </c>
      <c r="D27" s="215" t="s">
        <v>55</v>
      </c>
      <c r="E27" s="181">
        <v>3</v>
      </c>
      <c r="F27" s="181">
        <v>90</v>
      </c>
      <c r="G27" s="223">
        <v>24</v>
      </c>
      <c r="H27" s="182">
        <v>6</v>
      </c>
      <c r="I27" s="241"/>
      <c r="J27" s="238">
        <v>60</v>
      </c>
      <c r="K27" s="237">
        <v>2</v>
      </c>
      <c r="L27" s="238"/>
      <c r="M27" s="180"/>
      <c r="N27" s="238"/>
      <c r="O27" s="227" t="s">
        <v>23</v>
      </c>
      <c r="P27" s="231"/>
    </row>
    <row r="28" spans="1:79" ht="18" customHeight="1">
      <c r="A28" s="226"/>
      <c r="B28" s="209" t="s">
        <v>133</v>
      </c>
      <c r="C28" s="174" t="s">
        <v>86</v>
      </c>
      <c r="D28" s="216" t="s">
        <v>34</v>
      </c>
      <c r="E28" s="174">
        <v>3</v>
      </c>
      <c r="F28" s="174">
        <v>90</v>
      </c>
      <c r="G28" s="220">
        <v>24</v>
      </c>
      <c r="H28" s="112">
        <v>6</v>
      </c>
      <c r="I28" s="175"/>
      <c r="J28" s="176">
        <v>60</v>
      </c>
      <c r="K28" s="177">
        <v>2</v>
      </c>
      <c r="L28" s="176"/>
      <c r="M28" s="173"/>
      <c r="N28" s="176"/>
      <c r="O28" s="228" t="s">
        <v>23</v>
      </c>
      <c r="P28" s="231"/>
    </row>
    <row r="29" spans="1:79" ht="30.75" customHeight="1">
      <c r="A29" s="226"/>
      <c r="B29" s="209" t="s">
        <v>133</v>
      </c>
      <c r="C29" s="174" t="s">
        <v>95</v>
      </c>
      <c r="D29" s="213" t="s">
        <v>40</v>
      </c>
      <c r="E29" s="174">
        <v>3</v>
      </c>
      <c r="F29" s="174">
        <v>90</v>
      </c>
      <c r="G29" s="220">
        <v>24</v>
      </c>
      <c r="H29" s="112">
        <v>6</v>
      </c>
      <c r="I29" s="175"/>
      <c r="J29" s="176">
        <v>60</v>
      </c>
      <c r="K29" s="177">
        <v>2</v>
      </c>
      <c r="L29" s="176"/>
      <c r="M29" s="173"/>
      <c r="N29" s="176"/>
      <c r="O29" s="228" t="s">
        <v>23</v>
      </c>
      <c r="P29" s="231"/>
    </row>
    <row r="30" spans="1:79" s="61" customFormat="1" ht="18" customHeight="1">
      <c r="A30" s="226"/>
      <c r="B30" s="209" t="s">
        <v>133</v>
      </c>
      <c r="C30" s="184" t="s">
        <v>96</v>
      </c>
      <c r="D30" s="217" t="s">
        <v>41</v>
      </c>
      <c r="E30" s="184">
        <v>3</v>
      </c>
      <c r="F30" s="184">
        <v>90</v>
      </c>
      <c r="G30" s="224">
        <v>24</v>
      </c>
      <c r="H30" s="185">
        <v>6</v>
      </c>
      <c r="I30" s="186"/>
      <c r="J30" s="187">
        <v>60</v>
      </c>
      <c r="K30" s="188"/>
      <c r="L30" s="187">
        <v>2</v>
      </c>
      <c r="M30" s="183"/>
      <c r="N30" s="187"/>
      <c r="O30" s="229" t="s">
        <v>23</v>
      </c>
      <c r="P30" s="232"/>
    </row>
    <row r="31" spans="1:79" ht="32.25" customHeight="1">
      <c r="A31" s="226"/>
      <c r="B31" s="209" t="s">
        <v>133</v>
      </c>
      <c r="C31" s="174" t="s">
        <v>90</v>
      </c>
      <c r="D31" s="213" t="s">
        <v>36</v>
      </c>
      <c r="E31" s="174">
        <v>3</v>
      </c>
      <c r="F31" s="174">
        <v>90</v>
      </c>
      <c r="G31" s="220">
        <v>24</v>
      </c>
      <c r="H31" s="112">
        <v>6</v>
      </c>
      <c r="I31" s="175"/>
      <c r="J31" s="176">
        <v>60</v>
      </c>
      <c r="K31" s="177"/>
      <c r="L31" s="176">
        <v>2</v>
      </c>
      <c r="M31" s="173"/>
      <c r="N31" s="176"/>
      <c r="O31" s="228" t="s">
        <v>23</v>
      </c>
      <c r="P31" s="231"/>
    </row>
    <row r="32" spans="1:79" ht="18" customHeight="1">
      <c r="A32" s="226"/>
      <c r="B32" s="209" t="s">
        <v>133</v>
      </c>
      <c r="C32" s="174" t="s">
        <v>91</v>
      </c>
      <c r="D32" s="213" t="s">
        <v>37</v>
      </c>
      <c r="E32" s="174">
        <v>3</v>
      </c>
      <c r="F32" s="174">
        <v>90</v>
      </c>
      <c r="G32" s="220">
        <v>24</v>
      </c>
      <c r="H32" s="112">
        <v>6</v>
      </c>
      <c r="I32" s="175"/>
      <c r="J32" s="176">
        <v>60</v>
      </c>
      <c r="K32" s="177"/>
      <c r="L32" s="176">
        <v>2</v>
      </c>
      <c r="M32" s="173"/>
      <c r="N32" s="176"/>
      <c r="O32" s="228" t="s">
        <v>23</v>
      </c>
      <c r="P32" s="231"/>
    </row>
    <row r="33" spans="1:16" ht="29.25" customHeight="1">
      <c r="A33" s="226"/>
      <c r="B33" s="209" t="s">
        <v>133</v>
      </c>
      <c r="C33" s="174" t="s">
        <v>92</v>
      </c>
      <c r="D33" s="244" t="s">
        <v>38</v>
      </c>
      <c r="E33" s="174">
        <v>3</v>
      </c>
      <c r="F33" s="174">
        <v>90</v>
      </c>
      <c r="G33" s="220">
        <v>24</v>
      </c>
      <c r="H33" s="112">
        <v>6</v>
      </c>
      <c r="I33" s="175"/>
      <c r="J33" s="176">
        <v>60</v>
      </c>
      <c r="K33" s="177"/>
      <c r="L33" s="176">
        <v>2</v>
      </c>
      <c r="M33" s="173"/>
      <c r="N33" s="176"/>
      <c r="O33" s="228" t="s">
        <v>23</v>
      </c>
      <c r="P33" s="231"/>
    </row>
    <row r="34" spans="1:16" ht="20.25" customHeight="1">
      <c r="A34" s="226"/>
      <c r="B34" s="209" t="s">
        <v>133</v>
      </c>
      <c r="C34" s="174" t="s">
        <v>93</v>
      </c>
      <c r="D34" s="213" t="s">
        <v>39</v>
      </c>
      <c r="E34" s="174">
        <v>3</v>
      </c>
      <c r="F34" s="174">
        <v>90</v>
      </c>
      <c r="G34" s="220">
        <v>16</v>
      </c>
      <c r="H34" s="112">
        <v>14</v>
      </c>
      <c r="I34" s="175"/>
      <c r="J34" s="176">
        <v>60</v>
      </c>
      <c r="K34" s="177"/>
      <c r="L34" s="176">
        <v>2</v>
      </c>
      <c r="M34" s="173"/>
      <c r="N34" s="176"/>
      <c r="O34" s="228" t="s">
        <v>23</v>
      </c>
      <c r="P34" s="231"/>
    </row>
    <row r="35" spans="1:16" ht="29.25" customHeight="1">
      <c r="A35" s="226"/>
      <c r="B35" s="209" t="s">
        <v>133</v>
      </c>
      <c r="C35" s="174" t="s">
        <v>94</v>
      </c>
      <c r="D35" s="213" t="s">
        <v>158</v>
      </c>
      <c r="E35" s="174">
        <v>3</v>
      </c>
      <c r="F35" s="174">
        <v>90</v>
      </c>
      <c r="G35" s="220">
        <v>24</v>
      </c>
      <c r="H35" s="112">
        <v>6</v>
      </c>
      <c r="I35" s="175"/>
      <c r="J35" s="176">
        <v>60</v>
      </c>
      <c r="K35" s="177"/>
      <c r="L35" s="176">
        <v>2</v>
      </c>
      <c r="M35" s="173"/>
      <c r="N35" s="176"/>
      <c r="O35" s="228" t="s">
        <v>23</v>
      </c>
      <c r="P35" s="231"/>
    </row>
    <row r="36" spans="1:16" ht="18" customHeight="1">
      <c r="A36" s="226"/>
      <c r="B36" s="209" t="s">
        <v>133</v>
      </c>
      <c r="C36" s="174" t="s">
        <v>89</v>
      </c>
      <c r="D36" s="216" t="s">
        <v>56</v>
      </c>
      <c r="E36" s="174">
        <v>3</v>
      </c>
      <c r="F36" s="174">
        <v>90</v>
      </c>
      <c r="G36" s="220">
        <v>24</v>
      </c>
      <c r="H36" s="112">
        <v>6</v>
      </c>
      <c r="I36" s="175"/>
      <c r="J36" s="176">
        <v>60</v>
      </c>
      <c r="K36" s="177"/>
      <c r="L36" s="176"/>
      <c r="M36" s="173">
        <v>2</v>
      </c>
      <c r="N36" s="176"/>
      <c r="O36" s="228" t="s">
        <v>23</v>
      </c>
      <c r="P36" s="231"/>
    </row>
    <row r="37" spans="1:16" ht="33" customHeight="1">
      <c r="A37" s="226"/>
      <c r="B37" s="209" t="s">
        <v>133</v>
      </c>
      <c r="C37" s="174" t="s">
        <v>87</v>
      </c>
      <c r="D37" s="245" t="s">
        <v>128</v>
      </c>
      <c r="E37" s="174">
        <v>3</v>
      </c>
      <c r="F37" s="174">
        <v>90</v>
      </c>
      <c r="G37" s="220">
        <v>24</v>
      </c>
      <c r="H37" s="112">
        <v>6</v>
      </c>
      <c r="I37" s="175"/>
      <c r="J37" s="176">
        <v>60</v>
      </c>
      <c r="K37" s="177"/>
      <c r="L37" s="176"/>
      <c r="M37" s="173">
        <v>2</v>
      </c>
      <c r="N37" s="176"/>
      <c r="O37" s="228" t="s">
        <v>23</v>
      </c>
      <c r="P37" s="231"/>
    </row>
    <row r="38" spans="1:16" ht="18" customHeight="1">
      <c r="A38" s="226"/>
      <c r="B38" s="209" t="s">
        <v>133</v>
      </c>
      <c r="C38" s="174" t="s">
        <v>88</v>
      </c>
      <c r="D38" s="218" t="s">
        <v>35</v>
      </c>
      <c r="E38" s="174">
        <v>3</v>
      </c>
      <c r="F38" s="174">
        <v>90</v>
      </c>
      <c r="G38" s="220">
        <v>24</v>
      </c>
      <c r="H38" s="112">
        <v>6</v>
      </c>
      <c r="I38" s="175"/>
      <c r="J38" s="176">
        <v>60</v>
      </c>
      <c r="K38" s="177"/>
      <c r="L38" s="176"/>
      <c r="M38" s="173">
        <v>2</v>
      </c>
      <c r="N38" s="176"/>
      <c r="O38" s="228" t="s">
        <v>23</v>
      </c>
      <c r="P38" s="231"/>
    </row>
    <row r="39" spans="1:16" ht="33" customHeight="1">
      <c r="A39" s="226"/>
      <c r="B39" s="209" t="s">
        <v>133</v>
      </c>
      <c r="C39" s="174" t="s">
        <v>97</v>
      </c>
      <c r="D39" s="213" t="s">
        <v>42</v>
      </c>
      <c r="E39" s="174">
        <v>3</v>
      </c>
      <c r="F39" s="174">
        <v>90</v>
      </c>
      <c r="G39" s="220">
        <v>24</v>
      </c>
      <c r="H39" s="112">
        <v>6</v>
      </c>
      <c r="I39" s="175"/>
      <c r="J39" s="176">
        <v>60</v>
      </c>
      <c r="K39" s="177"/>
      <c r="L39" s="176"/>
      <c r="M39" s="173">
        <v>2</v>
      </c>
      <c r="N39" s="176"/>
      <c r="O39" s="228" t="s">
        <v>23</v>
      </c>
      <c r="P39" s="231"/>
    </row>
    <row r="40" spans="1:16" ht="18" customHeight="1">
      <c r="A40" s="226"/>
      <c r="B40" s="209" t="s">
        <v>133</v>
      </c>
      <c r="C40" s="174" t="s">
        <v>98</v>
      </c>
      <c r="D40" s="213" t="s">
        <v>43</v>
      </c>
      <c r="E40" s="174">
        <v>3</v>
      </c>
      <c r="F40" s="174">
        <v>90</v>
      </c>
      <c r="G40" s="220">
        <v>16</v>
      </c>
      <c r="H40" s="112">
        <v>14</v>
      </c>
      <c r="I40" s="175"/>
      <c r="J40" s="176">
        <v>60</v>
      </c>
      <c r="K40" s="177"/>
      <c r="L40" s="176"/>
      <c r="M40" s="173">
        <v>2</v>
      </c>
      <c r="N40" s="176"/>
      <c r="O40" s="228" t="s">
        <v>23</v>
      </c>
      <c r="P40" s="231"/>
    </row>
    <row r="41" spans="1:16" ht="30" customHeight="1">
      <c r="A41" s="226"/>
      <c r="B41" s="209" t="s">
        <v>133</v>
      </c>
      <c r="C41" s="174" t="s">
        <v>99</v>
      </c>
      <c r="D41" s="213" t="s">
        <v>44</v>
      </c>
      <c r="E41" s="174">
        <v>3</v>
      </c>
      <c r="F41" s="174">
        <v>90</v>
      </c>
      <c r="G41" s="220">
        <v>16</v>
      </c>
      <c r="H41" s="112">
        <v>14</v>
      </c>
      <c r="I41" s="175"/>
      <c r="J41" s="176">
        <v>60</v>
      </c>
      <c r="K41" s="177"/>
      <c r="L41" s="176"/>
      <c r="M41" s="173">
        <v>2</v>
      </c>
      <c r="N41" s="176"/>
      <c r="O41" s="228" t="s">
        <v>23</v>
      </c>
      <c r="P41" s="231"/>
    </row>
    <row r="42" spans="1:16" ht="18" customHeight="1" thickBot="1">
      <c r="A42" s="226"/>
      <c r="B42" s="209" t="s">
        <v>133</v>
      </c>
      <c r="C42" s="206" t="s">
        <v>101</v>
      </c>
      <c r="D42" s="189" t="s">
        <v>45</v>
      </c>
      <c r="E42" s="179">
        <v>3</v>
      </c>
      <c r="F42" s="179">
        <v>90</v>
      </c>
      <c r="G42" s="221">
        <v>24</v>
      </c>
      <c r="H42" s="190">
        <v>6</v>
      </c>
      <c r="I42" s="240"/>
      <c r="J42" s="242">
        <v>60</v>
      </c>
      <c r="K42" s="239"/>
      <c r="L42" s="242"/>
      <c r="M42" s="178">
        <v>2</v>
      </c>
      <c r="N42" s="242"/>
      <c r="O42" s="230" t="s">
        <v>23</v>
      </c>
      <c r="P42" s="231"/>
    </row>
    <row r="43" spans="1:16" ht="18" customHeight="1" thickBot="1">
      <c r="A43" s="226"/>
      <c r="B43" s="297" t="s">
        <v>142</v>
      </c>
      <c r="C43" s="298"/>
      <c r="D43" s="299"/>
      <c r="E43" s="194">
        <f>E48+E44+E46+E50+E52+E54</f>
        <v>18</v>
      </c>
      <c r="F43" s="194">
        <f t="shared" ref="F43:N43" si="11">F48+F44+F46+F50+F52+F54</f>
        <v>540</v>
      </c>
      <c r="G43" s="196">
        <f t="shared" si="11"/>
        <v>140</v>
      </c>
      <c r="H43" s="194">
        <f t="shared" si="11"/>
        <v>40</v>
      </c>
      <c r="I43" s="194">
        <f t="shared" si="11"/>
        <v>0</v>
      </c>
      <c r="J43" s="194">
        <f t="shared" si="11"/>
        <v>360</v>
      </c>
      <c r="K43" s="194">
        <f t="shared" si="11"/>
        <v>4</v>
      </c>
      <c r="L43" s="194">
        <f t="shared" si="11"/>
        <v>4</v>
      </c>
      <c r="M43" s="194">
        <f t="shared" si="11"/>
        <v>4</v>
      </c>
      <c r="N43" s="194">
        <f t="shared" si="11"/>
        <v>0</v>
      </c>
      <c r="O43" s="252"/>
      <c r="P43" s="231"/>
    </row>
    <row r="44" spans="1:16" ht="18" customHeight="1">
      <c r="A44" s="226"/>
      <c r="B44" s="209" t="s">
        <v>133</v>
      </c>
      <c r="C44" s="199" t="s">
        <v>102</v>
      </c>
      <c r="D44" s="215" t="s">
        <v>46</v>
      </c>
      <c r="E44" s="338">
        <v>3</v>
      </c>
      <c r="F44" s="338">
        <v>90</v>
      </c>
      <c r="G44" s="336">
        <v>24</v>
      </c>
      <c r="H44" s="337">
        <v>6</v>
      </c>
      <c r="I44" s="337"/>
      <c r="J44" s="261">
        <v>60</v>
      </c>
      <c r="K44" s="263">
        <v>2</v>
      </c>
      <c r="L44" s="265"/>
      <c r="M44" s="263"/>
      <c r="N44" s="265"/>
      <c r="O44" s="292" t="s">
        <v>23</v>
      </c>
      <c r="P44" s="236"/>
    </row>
    <row r="45" spans="1:16" ht="18" customHeight="1">
      <c r="A45" s="226"/>
      <c r="B45" s="209" t="s">
        <v>133</v>
      </c>
      <c r="C45" s="174" t="s">
        <v>103</v>
      </c>
      <c r="D45" s="213" t="s">
        <v>47</v>
      </c>
      <c r="E45" s="290"/>
      <c r="F45" s="290"/>
      <c r="G45" s="294"/>
      <c r="H45" s="278"/>
      <c r="I45" s="278"/>
      <c r="J45" s="262"/>
      <c r="K45" s="264"/>
      <c r="L45" s="266"/>
      <c r="M45" s="264"/>
      <c r="N45" s="266"/>
      <c r="O45" s="260"/>
    </row>
    <row r="46" spans="1:16" ht="27.75" customHeight="1">
      <c r="A46" s="226"/>
      <c r="B46" s="209" t="s">
        <v>133</v>
      </c>
      <c r="C46" s="174" t="s">
        <v>104</v>
      </c>
      <c r="D46" s="244" t="s">
        <v>48</v>
      </c>
      <c r="E46" s="281">
        <v>3</v>
      </c>
      <c r="F46" s="281">
        <v>90</v>
      </c>
      <c r="G46" s="283">
        <v>24</v>
      </c>
      <c r="H46" s="277">
        <v>6</v>
      </c>
      <c r="I46" s="277"/>
      <c r="J46" s="279">
        <v>60</v>
      </c>
      <c r="K46" s="280">
        <v>2</v>
      </c>
      <c r="L46" s="291"/>
      <c r="M46" s="280"/>
      <c r="N46" s="291"/>
      <c r="O46" s="259" t="s">
        <v>23</v>
      </c>
    </row>
    <row r="47" spans="1:16" ht="18" customHeight="1">
      <c r="A47" s="226"/>
      <c r="B47" s="209" t="s">
        <v>133</v>
      </c>
      <c r="C47" s="174" t="s">
        <v>105</v>
      </c>
      <c r="D47" s="244" t="s">
        <v>49</v>
      </c>
      <c r="E47" s="290"/>
      <c r="F47" s="290"/>
      <c r="G47" s="294"/>
      <c r="H47" s="278"/>
      <c r="I47" s="278"/>
      <c r="J47" s="262"/>
      <c r="K47" s="264"/>
      <c r="L47" s="266"/>
      <c r="M47" s="264"/>
      <c r="N47" s="266"/>
      <c r="O47" s="260"/>
    </row>
    <row r="48" spans="1:16" ht="32.25" customHeight="1">
      <c r="A48" s="226"/>
      <c r="B48" s="209" t="s">
        <v>133</v>
      </c>
      <c r="C48" s="174" t="s">
        <v>106</v>
      </c>
      <c r="D48" s="212" t="s">
        <v>61</v>
      </c>
      <c r="E48" s="281">
        <v>3</v>
      </c>
      <c r="F48" s="281">
        <v>90</v>
      </c>
      <c r="G48" s="283">
        <v>24</v>
      </c>
      <c r="H48" s="277">
        <v>6</v>
      </c>
      <c r="I48" s="277"/>
      <c r="J48" s="279">
        <v>60</v>
      </c>
      <c r="K48" s="280"/>
      <c r="L48" s="291">
        <v>2</v>
      </c>
      <c r="M48" s="280"/>
      <c r="N48" s="291"/>
      <c r="O48" s="259" t="s">
        <v>23</v>
      </c>
    </row>
    <row r="49" spans="1:15" ht="18" customHeight="1">
      <c r="A49" s="226"/>
      <c r="B49" s="209" t="s">
        <v>133</v>
      </c>
      <c r="C49" s="174" t="s">
        <v>107</v>
      </c>
      <c r="D49" s="212" t="s">
        <v>51</v>
      </c>
      <c r="E49" s="290"/>
      <c r="F49" s="290"/>
      <c r="G49" s="294"/>
      <c r="H49" s="278"/>
      <c r="I49" s="278"/>
      <c r="J49" s="262"/>
      <c r="K49" s="264"/>
      <c r="L49" s="266"/>
      <c r="M49" s="264"/>
      <c r="N49" s="266"/>
      <c r="O49" s="260"/>
    </row>
    <row r="50" spans="1:15" ht="19.5" customHeight="1">
      <c r="A50" s="226"/>
      <c r="B50" s="209" t="s">
        <v>133</v>
      </c>
      <c r="C50" s="174" t="s">
        <v>108</v>
      </c>
      <c r="D50" s="244" t="s">
        <v>52</v>
      </c>
      <c r="E50" s="281">
        <v>3</v>
      </c>
      <c r="F50" s="281">
        <v>90</v>
      </c>
      <c r="G50" s="283">
        <v>24</v>
      </c>
      <c r="H50" s="277">
        <v>6</v>
      </c>
      <c r="I50" s="277"/>
      <c r="J50" s="279">
        <v>60</v>
      </c>
      <c r="K50" s="280"/>
      <c r="L50" s="291">
        <v>2</v>
      </c>
      <c r="M50" s="280"/>
      <c r="N50" s="291"/>
      <c r="O50" s="259" t="s">
        <v>23</v>
      </c>
    </row>
    <row r="51" spans="1:15" s="61" customFormat="1" ht="29.25" customHeight="1">
      <c r="A51" s="226"/>
      <c r="B51" s="209" t="s">
        <v>133</v>
      </c>
      <c r="C51" s="184" t="s">
        <v>109</v>
      </c>
      <c r="D51" s="246" t="s">
        <v>53</v>
      </c>
      <c r="E51" s="290"/>
      <c r="F51" s="290"/>
      <c r="G51" s="294"/>
      <c r="H51" s="278"/>
      <c r="I51" s="278"/>
      <c r="J51" s="262"/>
      <c r="K51" s="264"/>
      <c r="L51" s="266"/>
      <c r="M51" s="264"/>
      <c r="N51" s="266"/>
      <c r="O51" s="260"/>
    </row>
    <row r="52" spans="1:15" ht="18" customHeight="1">
      <c r="A52" s="226"/>
      <c r="B52" s="209" t="s">
        <v>133</v>
      </c>
      <c r="C52" s="174" t="s">
        <v>110</v>
      </c>
      <c r="D52" s="213" t="s">
        <v>54</v>
      </c>
      <c r="E52" s="281">
        <v>3</v>
      </c>
      <c r="F52" s="281">
        <v>90</v>
      </c>
      <c r="G52" s="283">
        <v>24</v>
      </c>
      <c r="H52" s="277">
        <v>6</v>
      </c>
      <c r="I52" s="277"/>
      <c r="J52" s="279">
        <v>60</v>
      </c>
      <c r="K52" s="280"/>
      <c r="L52" s="291"/>
      <c r="M52" s="280">
        <v>2</v>
      </c>
      <c r="N52" s="291"/>
      <c r="O52" s="259" t="s">
        <v>23</v>
      </c>
    </row>
    <row r="53" spans="1:15" ht="30" customHeight="1">
      <c r="A53" s="226"/>
      <c r="B53" s="209" t="s">
        <v>133</v>
      </c>
      <c r="C53" s="174" t="s">
        <v>111</v>
      </c>
      <c r="D53" s="213" t="s">
        <v>161</v>
      </c>
      <c r="E53" s="290"/>
      <c r="F53" s="290"/>
      <c r="G53" s="294"/>
      <c r="H53" s="278"/>
      <c r="I53" s="278"/>
      <c r="J53" s="262"/>
      <c r="K53" s="264"/>
      <c r="L53" s="266"/>
      <c r="M53" s="264"/>
      <c r="N53" s="266"/>
      <c r="O53" s="260"/>
    </row>
    <row r="54" spans="1:15" ht="32.25" customHeight="1">
      <c r="A54" s="226"/>
      <c r="B54" s="209" t="s">
        <v>133</v>
      </c>
      <c r="C54" s="174" t="s">
        <v>112</v>
      </c>
      <c r="D54" s="219" t="s">
        <v>50</v>
      </c>
      <c r="E54" s="281">
        <v>3</v>
      </c>
      <c r="F54" s="281">
        <v>90</v>
      </c>
      <c r="G54" s="283">
        <v>20</v>
      </c>
      <c r="H54" s="277">
        <v>10</v>
      </c>
      <c r="I54" s="286"/>
      <c r="J54" s="279">
        <v>60</v>
      </c>
      <c r="K54" s="280"/>
      <c r="L54" s="291"/>
      <c r="M54" s="280">
        <v>2</v>
      </c>
      <c r="N54" s="291"/>
      <c r="O54" s="259" t="s">
        <v>23</v>
      </c>
    </row>
    <row r="55" spans="1:15" ht="19.5" customHeight="1" thickBot="1">
      <c r="A55" s="226"/>
      <c r="B55" s="209" t="s">
        <v>133</v>
      </c>
      <c r="C55" s="206" t="s">
        <v>121</v>
      </c>
      <c r="D55" s="219" t="s">
        <v>127</v>
      </c>
      <c r="E55" s="282"/>
      <c r="F55" s="282"/>
      <c r="G55" s="284"/>
      <c r="H55" s="285"/>
      <c r="I55" s="287"/>
      <c r="J55" s="288"/>
      <c r="K55" s="289"/>
      <c r="L55" s="295"/>
      <c r="M55" s="289"/>
      <c r="N55" s="295"/>
      <c r="O55" s="293"/>
    </row>
    <row r="56" spans="1:15" s="61" customFormat="1" ht="18" customHeight="1" thickBot="1">
      <c r="A56" s="226"/>
      <c r="B56" s="270" t="s">
        <v>143</v>
      </c>
      <c r="C56" s="271"/>
      <c r="D56" s="272"/>
      <c r="E56" s="197">
        <f>E57+E58+E59+E60+E61+E62</f>
        <v>39</v>
      </c>
      <c r="F56" s="197">
        <f>F57+F58+F59+F60+F61+F62</f>
        <v>1170</v>
      </c>
      <c r="G56" s="198">
        <f t="shared" ref="G56:J56" si="12">G57+G58+G59+G60+G61+G62</f>
        <v>0</v>
      </c>
      <c r="H56" s="197">
        <f t="shared" si="12"/>
        <v>0</v>
      </c>
      <c r="I56" s="197">
        <f t="shared" si="12"/>
        <v>0</v>
      </c>
      <c r="J56" s="197">
        <f t="shared" si="12"/>
        <v>1170</v>
      </c>
      <c r="K56" s="197">
        <v>0</v>
      </c>
      <c r="L56" s="197">
        <v>0</v>
      </c>
      <c r="M56" s="197">
        <v>0</v>
      </c>
      <c r="N56" s="197">
        <v>0</v>
      </c>
      <c r="O56" s="253"/>
    </row>
    <row r="57" spans="1:15" ht="18" customHeight="1">
      <c r="A57" s="226"/>
      <c r="B57" s="210"/>
      <c r="C57" s="199">
        <v>1</v>
      </c>
      <c r="D57" s="200" t="s">
        <v>144</v>
      </c>
      <c r="E57" s="181">
        <v>3</v>
      </c>
      <c r="F57" s="181">
        <v>90</v>
      </c>
      <c r="G57" s="254"/>
      <c r="H57" s="241"/>
      <c r="I57" s="241"/>
      <c r="J57" s="181">
        <v>90</v>
      </c>
      <c r="K57" s="237" t="s">
        <v>145</v>
      </c>
      <c r="L57" s="238"/>
      <c r="M57" s="180"/>
      <c r="N57" s="238"/>
      <c r="O57" s="181" t="s">
        <v>22</v>
      </c>
    </row>
    <row r="58" spans="1:15" ht="18" customHeight="1">
      <c r="A58" s="226"/>
      <c r="B58" s="211"/>
      <c r="C58" s="174">
        <v>2</v>
      </c>
      <c r="D58" s="202" t="s">
        <v>146</v>
      </c>
      <c r="E58" s="174">
        <v>4</v>
      </c>
      <c r="F58" s="174">
        <v>120</v>
      </c>
      <c r="G58" s="255"/>
      <c r="H58" s="175"/>
      <c r="I58" s="175"/>
      <c r="J58" s="174">
        <v>120</v>
      </c>
      <c r="K58" s="177"/>
      <c r="L58" s="176" t="s">
        <v>145</v>
      </c>
      <c r="M58" s="173"/>
      <c r="N58" s="176"/>
      <c r="O58" s="174" t="s">
        <v>22</v>
      </c>
    </row>
    <row r="59" spans="1:15" s="61" customFormat="1" ht="18" customHeight="1">
      <c r="A59" s="225"/>
      <c r="B59" s="201"/>
      <c r="C59" s="174">
        <v>3</v>
      </c>
      <c r="D59" s="202" t="s">
        <v>147</v>
      </c>
      <c r="E59" s="174">
        <v>4</v>
      </c>
      <c r="F59" s="174">
        <v>120</v>
      </c>
      <c r="G59" s="255"/>
      <c r="H59" s="175"/>
      <c r="I59" s="175"/>
      <c r="J59" s="174">
        <v>120</v>
      </c>
      <c r="K59" s="177"/>
      <c r="L59" s="176"/>
      <c r="M59" s="173" t="s">
        <v>145</v>
      </c>
      <c r="N59" s="176"/>
      <c r="O59" s="174" t="s">
        <v>22</v>
      </c>
    </row>
    <row r="60" spans="1:15">
      <c r="B60" s="201"/>
      <c r="C60" s="174">
        <v>4</v>
      </c>
      <c r="D60" s="202" t="s">
        <v>148</v>
      </c>
      <c r="E60" s="174">
        <v>4</v>
      </c>
      <c r="F60" s="174">
        <v>120</v>
      </c>
      <c r="G60" s="255"/>
      <c r="H60" s="175"/>
      <c r="I60" s="175"/>
      <c r="J60" s="174">
        <v>120</v>
      </c>
      <c r="K60" s="177"/>
      <c r="L60" s="176"/>
      <c r="M60" s="173"/>
      <c r="N60" s="176" t="s">
        <v>145</v>
      </c>
      <c r="O60" s="174" t="s">
        <v>22</v>
      </c>
    </row>
    <row r="61" spans="1:15" ht="21" customHeight="1">
      <c r="B61" s="203"/>
      <c r="C61" s="181">
        <v>5</v>
      </c>
      <c r="D61" s="204" t="s">
        <v>149</v>
      </c>
      <c r="E61" s="174">
        <v>4</v>
      </c>
      <c r="F61" s="174">
        <v>120</v>
      </c>
      <c r="G61" s="255"/>
      <c r="H61" s="175"/>
      <c r="I61" s="175"/>
      <c r="J61" s="174">
        <v>120</v>
      </c>
      <c r="K61" s="177"/>
      <c r="L61" s="176"/>
      <c r="M61" s="173"/>
      <c r="N61" s="176" t="s">
        <v>145</v>
      </c>
      <c r="O61" s="174" t="s">
        <v>22</v>
      </c>
    </row>
    <row r="62" spans="1:15" ht="15.75" thickBot="1">
      <c r="B62" s="205"/>
      <c r="C62" s="206">
        <v>6</v>
      </c>
      <c r="D62" s="207" t="s">
        <v>10</v>
      </c>
      <c r="E62" s="179">
        <v>20</v>
      </c>
      <c r="F62" s="179">
        <v>600</v>
      </c>
      <c r="G62" s="178"/>
      <c r="H62" s="240"/>
      <c r="I62" s="240"/>
      <c r="J62" s="179">
        <v>600</v>
      </c>
      <c r="K62" s="239"/>
      <c r="L62" s="242"/>
      <c r="M62" s="178"/>
      <c r="N62" s="176" t="s">
        <v>145</v>
      </c>
      <c r="O62" s="206" t="s">
        <v>27</v>
      </c>
    </row>
    <row r="63" spans="1:15" ht="21" customHeight="1" thickBot="1">
      <c r="B63" s="324" t="s">
        <v>150</v>
      </c>
      <c r="C63" s="325"/>
      <c r="D63" s="326"/>
      <c r="E63" s="194">
        <f>E18+E56</f>
        <v>120</v>
      </c>
      <c r="F63" s="194">
        <f t="shared" ref="F63:N63" si="13">F18+F56</f>
        <v>3600</v>
      </c>
      <c r="G63" s="194">
        <f t="shared" si="13"/>
        <v>546</v>
      </c>
      <c r="H63" s="194">
        <f t="shared" si="13"/>
        <v>264</v>
      </c>
      <c r="I63" s="194">
        <f t="shared" si="13"/>
        <v>0</v>
      </c>
      <c r="J63" s="194">
        <f t="shared" si="13"/>
        <v>2790</v>
      </c>
      <c r="K63" s="194">
        <f t="shared" si="13"/>
        <v>18</v>
      </c>
      <c r="L63" s="194">
        <f t="shared" si="13"/>
        <v>18</v>
      </c>
      <c r="M63" s="194">
        <f t="shared" si="13"/>
        <v>18</v>
      </c>
      <c r="N63" s="194">
        <f t="shared" si="13"/>
        <v>0</v>
      </c>
      <c r="O63" s="194"/>
    </row>
    <row r="72" spans="15:15">
      <c r="O72" s="27"/>
    </row>
    <row r="73" spans="15:15">
      <c r="O73" s="27"/>
    </row>
    <row r="74" spans="15:15">
      <c r="O74" s="27"/>
    </row>
    <row r="75" spans="15:15">
      <c r="O75" s="27"/>
    </row>
    <row r="76" spans="15:15">
      <c r="O76" s="27"/>
    </row>
    <row r="77" spans="15:15">
      <c r="O77" s="27"/>
    </row>
    <row r="78" spans="15:15">
      <c r="O78" s="27"/>
    </row>
    <row r="79" spans="15:15">
      <c r="O79" s="27"/>
    </row>
    <row r="80" spans="15:15">
      <c r="O80" s="27"/>
    </row>
    <row r="81" spans="15:15">
      <c r="O81" s="27"/>
    </row>
    <row r="82" spans="15:15">
      <c r="O82" s="27"/>
    </row>
    <row r="83" spans="15:15">
      <c r="O83" s="27"/>
    </row>
    <row r="84" spans="15:15">
      <c r="O84" s="27"/>
    </row>
    <row r="85" spans="15:15">
      <c r="O85" s="27"/>
    </row>
    <row r="86" spans="15:15">
      <c r="O86" s="27"/>
    </row>
  </sheetData>
  <mergeCells count="104">
    <mergeCell ref="B56:D56"/>
    <mergeCell ref="B63:D63"/>
    <mergeCell ref="J15:J17"/>
    <mergeCell ref="K15:K17"/>
    <mergeCell ref="L15:L17"/>
    <mergeCell ref="M15:M17"/>
    <mergeCell ref="N15:N17"/>
    <mergeCell ref="N52:N53"/>
    <mergeCell ref="E52:E53"/>
    <mergeCell ref="H52:H53"/>
    <mergeCell ref="G52:G53"/>
    <mergeCell ref="M50:M51"/>
    <mergeCell ref="M54:M55"/>
    <mergeCell ref="N54:N55"/>
    <mergeCell ref="E46:E47"/>
    <mergeCell ref="G44:G45"/>
    <mergeCell ref="H44:H45"/>
    <mergeCell ref="I44:I45"/>
    <mergeCell ref="E44:E45"/>
    <mergeCell ref="F44:F45"/>
    <mergeCell ref="G46:G47"/>
    <mergeCell ref="F46:F47"/>
    <mergeCell ref="I9:O9"/>
    <mergeCell ref="B10:D10"/>
    <mergeCell ref="J10:O10"/>
    <mergeCell ref="K11:O11"/>
    <mergeCell ref="B13:B17"/>
    <mergeCell ref="C13:C17"/>
    <mergeCell ref="D13:D17"/>
    <mergeCell ref="E13:E17"/>
    <mergeCell ref="O13:O17"/>
    <mergeCell ref="F14:F17"/>
    <mergeCell ref="G15:G17"/>
    <mergeCell ref="H15:H17"/>
    <mergeCell ref="O54:O55"/>
    <mergeCell ref="M52:M53"/>
    <mergeCell ref="O50:O51"/>
    <mergeCell ref="O52:O53"/>
    <mergeCell ref="O48:O49"/>
    <mergeCell ref="M48:M49"/>
    <mergeCell ref="H48:H49"/>
    <mergeCell ref="N48:N49"/>
    <mergeCell ref="E48:E49"/>
    <mergeCell ref="F48:F49"/>
    <mergeCell ref="G48:G49"/>
    <mergeCell ref="L54:L55"/>
    <mergeCell ref="K48:K49"/>
    <mergeCell ref="L48:L49"/>
    <mergeCell ref="H50:H51"/>
    <mergeCell ref="L52:L53"/>
    <mergeCell ref="J52:J53"/>
    <mergeCell ref="I52:I53"/>
    <mergeCell ref="L50:L51"/>
    <mergeCell ref="E50:E51"/>
    <mergeCell ref="F50:F51"/>
    <mergeCell ref="G50:G51"/>
    <mergeCell ref="C1:O1"/>
    <mergeCell ref="I50:I51"/>
    <mergeCell ref="J50:J51"/>
    <mergeCell ref="K50:K51"/>
    <mergeCell ref="E54:E55"/>
    <mergeCell ref="F54:F55"/>
    <mergeCell ref="G54:G55"/>
    <mergeCell ref="H54:H55"/>
    <mergeCell ref="I54:I55"/>
    <mergeCell ref="J54:J55"/>
    <mergeCell ref="K54:K55"/>
    <mergeCell ref="K52:K53"/>
    <mergeCell ref="F52:F53"/>
    <mergeCell ref="N50:N51"/>
    <mergeCell ref="I48:I49"/>
    <mergeCell ref="J48:J49"/>
    <mergeCell ref="O44:O45"/>
    <mergeCell ref="H46:H47"/>
    <mergeCell ref="I46:I47"/>
    <mergeCell ref="J46:J47"/>
    <mergeCell ref="K46:K47"/>
    <mergeCell ref="L46:L47"/>
    <mergeCell ref="M46:M47"/>
    <mergeCell ref="N46:N47"/>
    <mergeCell ref="H2:O2"/>
    <mergeCell ref="D4:N4"/>
    <mergeCell ref="D5:N5"/>
    <mergeCell ref="D6:N6"/>
    <mergeCell ref="O46:O47"/>
    <mergeCell ref="J44:J45"/>
    <mergeCell ref="K44:K45"/>
    <mergeCell ref="L44:L45"/>
    <mergeCell ref="N44:N45"/>
    <mergeCell ref="M44:M45"/>
    <mergeCell ref="I15:I17"/>
    <mergeCell ref="B18:D18"/>
    <mergeCell ref="B19:D19"/>
    <mergeCell ref="B7:D7"/>
    <mergeCell ref="B43:D43"/>
    <mergeCell ref="K14:L14"/>
    <mergeCell ref="K13:N13"/>
    <mergeCell ref="M14:N14"/>
    <mergeCell ref="B25:D25"/>
    <mergeCell ref="B26:D26"/>
    <mergeCell ref="F13:J13"/>
    <mergeCell ref="G14:J14"/>
    <mergeCell ref="B8:D8"/>
    <mergeCell ref="J8:O8"/>
  </mergeCells>
  <printOptions horizontalCentered="1"/>
  <pageMargins left="0.25" right="0.25" top="0.75" bottom="0.75" header="0.3" footer="0.3"/>
  <pageSetup paperSize="8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5"/>
  <sheetViews>
    <sheetView topLeftCell="A53" workbookViewId="0">
      <selection activeCell="N63" sqref="N63"/>
    </sheetView>
  </sheetViews>
  <sheetFormatPr defaultRowHeight="15"/>
  <cols>
    <col min="1" max="1" width="9.140625" style="27"/>
    <col min="2" max="2" width="5.28515625" style="27" customWidth="1"/>
    <col min="3" max="3" width="47" style="27" customWidth="1"/>
    <col min="4" max="4" width="4.85546875" style="27" customWidth="1"/>
    <col min="5" max="5" width="7.5703125" style="27" customWidth="1"/>
    <col min="6" max="6" width="6.140625" style="27" customWidth="1"/>
    <col min="7" max="7" width="4.7109375" style="27" customWidth="1"/>
    <col min="8" max="8" width="5.140625" style="27" customWidth="1"/>
    <col min="9" max="9" width="7" style="27" customWidth="1"/>
    <col min="10" max="10" width="6" style="27" customWidth="1"/>
    <col min="11" max="11" width="5.42578125" style="27" customWidth="1"/>
    <col min="12" max="12" width="6" style="27" customWidth="1"/>
    <col min="13" max="13" width="5.7109375" style="27" customWidth="1"/>
    <col min="14" max="14" width="7.28515625" style="27" customWidth="1"/>
    <col min="15" max="15" width="9.140625" style="41"/>
    <col min="16" max="16384" width="9.140625" style="27"/>
  </cols>
  <sheetData>
    <row r="2" spans="1:15" ht="18">
      <c r="B2" s="345" t="s">
        <v>114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4" spans="1:15" ht="18">
      <c r="B4" s="68" t="s">
        <v>113</v>
      </c>
      <c r="C4" s="166"/>
      <c r="D4" s="166"/>
      <c r="E4" s="166"/>
      <c r="F4" s="166"/>
      <c r="G4" s="166"/>
      <c r="H4" s="166"/>
      <c r="I4" s="346" t="s">
        <v>116</v>
      </c>
      <c r="J4" s="346"/>
      <c r="K4" s="346"/>
      <c r="L4" s="346"/>
      <c r="M4" s="346"/>
      <c r="N4" s="346"/>
      <c r="O4" s="346"/>
    </row>
    <row r="5" spans="1:15" ht="18">
      <c r="B5" s="26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26"/>
    </row>
    <row r="6" spans="1:15" ht="18">
      <c r="A6" s="68" t="s">
        <v>115</v>
      </c>
      <c r="B6" s="26"/>
      <c r="C6" s="161"/>
      <c r="D6" s="161"/>
      <c r="E6" s="161"/>
      <c r="F6" s="161"/>
      <c r="G6" s="161"/>
      <c r="H6" s="161"/>
      <c r="I6" s="161"/>
      <c r="J6" s="347" t="s">
        <v>117</v>
      </c>
      <c r="K6" s="347"/>
      <c r="L6" s="347"/>
      <c r="M6" s="347"/>
      <c r="N6" s="347"/>
      <c r="O6" s="347"/>
    </row>
    <row r="7" spans="1:15" ht="18">
      <c r="B7" s="348" t="s">
        <v>120</v>
      </c>
      <c r="C7" s="348"/>
      <c r="D7" s="348"/>
      <c r="E7" s="348"/>
      <c r="F7" s="348"/>
      <c r="G7" s="348"/>
      <c r="H7" s="348"/>
      <c r="I7" s="161"/>
      <c r="J7" s="161"/>
      <c r="K7" s="161"/>
      <c r="L7" s="161"/>
      <c r="M7" s="26"/>
    </row>
    <row r="8" spans="1:15" ht="18">
      <c r="B8" s="26"/>
      <c r="C8" s="349" t="s">
        <v>118</v>
      </c>
      <c r="D8" s="349"/>
      <c r="E8" s="349"/>
      <c r="F8" s="349"/>
      <c r="G8" s="349"/>
      <c r="H8" s="349"/>
      <c r="I8" s="161"/>
      <c r="J8" s="161"/>
      <c r="K8" s="161"/>
      <c r="L8" s="161"/>
      <c r="M8" s="26"/>
    </row>
    <row r="9" spans="1:15" ht="18">
      <c r="B9" s="26"/>
      <c r="C9" s="346" t="s">
        <v>119</v>
      </c>
      <c r="D9" s="346"/>
      <c r="E9" s="346"/>
      <c r="F9" s="346"/>
      <c r="G9" s="346"/>
      <c r="H9" s="346"/>
      <c r="I9" s="161"/>
      <c r="J9" s="59" t="s">
        <v>126</v>
      </c>
      <c r="K9" s="161"/>
      <c r="L9" s="161"/>
      <c r="M9" s="26"/>
    </row>
    <row r="10" spans="1:15" ht="18">
      <c r="B10" s="26" t="s">
        <v>83</v>
      </c>
      <c r="C10" s="160"/>
      <c r="D10" s="160"/>
      <c r="E10" s="160"/>
      <c r="F10" s="160"/>
      <c r="G10" s="160"/>
      <c r="H10" s="160"/>
      <c r="I10" s="161"/>
      <c r="J10" s="161"/>
      <c r="K10" s="161"/>
      <c r="L10" s="161"/>
      <c r="M10" s="26"/>
    </row>
    <row r="11" spans="1:15" ht="18"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5" ht="18"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</row>
    <row r="13" spans="1:15" ht="18.75" thickBot="1">
      <c r="A13" s="350" t="s">
        <v>122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</row>
    <row r="14" spans="1:15" ht="33" customHeight="1">
      <c r="A14" s="371" t="s">
        <v>24</v>
      </c>
      <c r="B14" s="392" t="s">
        <v>25</v>
      </c>
      <c r="C14" s="394" t="s">
        <v>0</v>
      </c>
      <c r="D14" s="374" t="s">
        <v>26</v>
      </c>
      <c r="E14" s="377" t="s">
        <v>1</v>
      </c>
      <c r="F14" s="377"/>
      <c r="G14" s="377"/>
      <c r="H14" s="377"/>
      <c r="I14" s="378"/>
      <c r="J14" s="396" t="s">
        <v>7</v>
      </c>
      <c r="K14" s="377"/>
      <c r="L14" s="377"/>
      <c r="M14" s="377"/>
      <c r="N14" s="378"/>
      <c r="O14" s="384" t="s">
        <v>21</v>
      </c>
    </row>
    <row r="15" spans="1:15" ht="15" customHeight="1">
      <c r="A15" s="372"/>
      <c r="B15" s="393"/>
      <c r="C15" s="395"/>
      <c r="D15" s="375"/>
      <c r="E15" s="381" t="s">
        <v>3</v>
      </c>
      <c r="F15" s="389" t="s">
        <v>2</v>
      </c>
      <c r="G15" s="390"/>
      <c r="H15" s="390"/>
      <c r="I15" s="391"/>
      <c r="J15" s="390" t="s">
        <v>4</v>
      </c>
      <c r="K15" s="391"/>
      <c r="L15" s="390" t="s">
        <v>11</v>
      </c>
      <c r="M15" s="391"/>
      <c r="N15" s="14" t="s">
        <v>15</v>
      </c>
      <c r="O15" s="385"/>
    </row>
    <row r="16" spans="1:15" ht="44.25" customHeight="1" thickBot="1">
      <c r="A16" s="373"/>
      <c r="B16" s="393"/>
      <c r="C16" s="395"/>
      <c r="D16" s="376"/>
      <c r="E16" s="382"/>
      <c r="F16" s="52" t="s">
        <v>30</v>
      </c>
      <c r="G16" s="52" t="s">
        <v>5</v>
      </c>
      <c r="H16" s="52" t="s">
        <v>29</v>
      </c>
      <c r="I16" s="53" t="s">
        <v>6</v>
      </c>
      <c r="J16" s="2">
        <v>1</v>
      </c>
      <c r="K16" s="3">
        <v>2</v>
      </c>
      <c r="L16" s="2">
        <v>3</v>
      </c>
      <c r="M16" s="3">
        <v>4</v>
      </c>
      <c r="N16" s="13">
        <v>5</v>
      </c>
      <c r="O16" s="386"/>
    </row>
    <row r="17" spans="1:15" s="28" customFormat="1" ht="15" customHeight="1">
      <c r="A17" s="49"/>
      <c r="B17" s="359" t="s">
        <v>12</v>
      </c>
      <c r="C17" s="360"/>
      <c r="D17" s="24">
        <v>15</v>
      </c>
      <c r="E17" s="22">
        <v>450</v>
      </c>
      <c r="F17" s="25">
        <f>F18+F19+F20+F21+F22</f>
        <v>36</v>
      </c>
      <c r="G17" s="25">
        <f>G19+G20</f>
        <v>24</v>
      </c>
      <c r="H17" s="25"/>
      <c r="I17" s="23">
        <f>I18+I19+I20+I21+I22</f>
        <v>390</v>
      </c>
      <c r="J17" s="51">
        <v>16</v>
      </c>
      <c r="K17" s="23">
        <v>4</v>
      </c>
      <c r="L17" s="22">
        <v>0</v>
      </c>
      <c r="M17" s="23">
        <v>0</v>
      </c>
      <c r="N17" s="56">
        <v>0</v>
      </c>
      <c r="O17" s="50"/>
    </row>
    <row r="18" spans="1:15" ht="30">
      <c r="A18" s="159" t="s">
        <v>125</v>
      </c>
      <c r="B18" s="168" t="s">
        <v>107</v>
      </c>
      <c r="C18" s="7" t="s">
        <v>16</v>
      </c>
      <c r="D18" s="6">
        <v>3</v>
      </c>
      <c r="E18" s="4">
        <v>90</v>
      </c>
      <c r="F18" s="1">
        <v>12</v>
      </c>
      <c r="G18" s="1"/>
      <c r="H18" s="1"/>
      <c r="I18" s="5">
        <v>78</v>
      </c>
      <c r="J18" s="11">
        <v>4</v>
      </c>
      <c r="K18" s="5"/>
      <c r="L18" s="4"/>
      <c r="M18" s="5"/>
      <c r="N18" s="29"/>
      <c r="O18" s="34" t="s">
        <v>22</v>
      </c>
    </row>
    <row r="19" spans="1:15" ht="18" customHeight="1">
      <c r="A19" s="159" t="s">
        <v>124</v>
      </c>
      <c r="B19" s="168" t="s">
        <v>84</v>
      </c>
      <c r="C19" s="10" t="s">
        <v>19</v>
      </c>
      <c r="D19" s="6">
        <v>3</v>
      </c>
      <c r="E19" s="4">
        <v>90</v>
      </c>
      <c r="F19" s="1"/>
      <c r="G19" s="1">
        <v>12</v>
      </c>
      <c r="H19" s="1"/>
      <c r="I19" s="5">
        <v>78</v>
      </c>
      <c r="J19" s="11">
        <v>4</v>
      </c>
      <c r="K19" s="5"/>
      <c r="L19" s="4"/>
      <c r="M19" s="5"/>
      <c r="N19" s="29"/>
      <c r="O19" s="34" t="s">
        <v>22</v>
      </c>
    </row>
    <row r="20" spans="1:15" ht="18" customHeight="1">
      <c r="A20" s="159" t="s">
        <v>124</v>
      </c>
      <c r="B20" s="168" t="s">
        <v>123</v>
      </c>
      <c r="C20" s="10" t="s">
        <v>20</v>
      </c>
      <c r="D20" s="6">
        <v>3</v>
      </c>
      <c r="E20" s="4">
        <v>90</v>
      </c>
      <c r="F20" s="1"/>
      <c r="G20" s="1">
        <v>12</v>
      </c>
      <c r="H20" s="1"/>
      <c r="I20" s="5">
        <v>78</v>
      </c>
      <c r="J20" s="11"/>
      <c r="K20" s="5">
        <v>4</v>
      </c>
      <c r="L20" s="4"/>
      <c r="M20" s="5"/>
      <c r="N20" s="29"/>
      <c r="O20" s="34" t="s">
        <v>22</v>
      </c>
    </row>
    <row r="21" spans="1:15" ht="18" customHeight="1">
      <c r="A21" s="159" t="s">
        <v>100</v>
      </c>
      <c r="B21" s="168" t="s">
        <v>84</v>
      </c>
      <c r="C21" s="10" t="s">
        <v>14</v>
      </c>
      <c r="D21" s="6">
        <v>3</v>
      </c>
      <c r="E21" s="4">
        <v>90</v>
      </c>
      <c r="F21" s="1">
        <v>12</v>
      </c>
      <c r="G21" s="1"/>
      <c r="H21" s="1"/>
      <c r="I21" s="5">
        <v>78</v>
      </c>
      <c r="J21" s="11">
        <v>4</v>
      </c>
      <c r="K21" s="5"/>
      <c r="L21" s="4"/>
      <c r="M21" s="5"/>
      <c r="N21" s="29"/>
      <c r="O21" s="34" t="s">
        <v>22</v>
      </c>
    </row>
    <row r="22" spans="1:15" ht="18" customHeight="1">
      <c r="A22" s="159" t="s">
        <v>100</v>
      </c>
      <c r="B22" s="168" t="s">
        <v>123</v>
      </c>
      <c r="C22" s="12" t="s">
        <v>18</v>
      </c>
      <c r="D22" s="6">
        <v>3</v>
      </c>
      <c r="E22" s="4">
        <v>90</v>
      </c>
      <c r="F22" s="1">
        <v>12</v>
      </c>
      <c r="G22" s="1"/>
      <c r="H22" s="1"/>
      <c r="I22" s="5">
        <v>78</v>
      </c>
      <c r="J22" s="11">
        <v>4</v>
      </c>
      <c r="K22" s="5"/>
      <c r="L22" s="4"/>
      <c r="M22" s="5"/>
      <c r="N22" s="29"/>
      <c r="O22" s="34" t="s">
        <v>22</v>
      </c>
    </row>
    <row r="23" spans="1:15" s="28" customFormat="1" ht="18" customHeight="1">
      <c r="A23" s="47"/>
      <c r="B23" s="379" t="s">
        <v>13</v>
      </c>
      <c r="C23" s="380"/>
      <c r="D23" s="17">
        <v>48</v>
      </c>
      <c r="E23" s="15">
        <f>E24</f>
        <v>1440</v>
      </c>
      <c r="F23" s="18">
        <f>F24</f>
        <v>192</v>
      </c>
      <c r="G23" s="18">
        <f t="shared" ref="G23:I23" si="0">G24</f>
        <v>0</v>
      </c>
      <c r="H23" s="18">
        <f t="shared" si="0"/>
        <v>0</v>
      </c>
      <c r="I23" s="18">
        <f t="shared" si="0"/>
        <v>1308</v>
      </c>
      <c r="J23" s="18">
        <f t="shared" ref="J23" si="1">J24</f>
        <v>12</v>
      </c>
      <c r="K23" s="18">
        <f t="shared" ref="K23" si="2">K24</f>
        <v>12</v>
      </c>
      <c r="L23" s="18">
        <f t="shared" ref="L23" si="3">L24</f>
        <v>20</v>
      </c>
      <c r="M23" s="18">
        <f t="shared" ref="M23" si="4">M24</f>
        <v>20</v>
      </c>
      <c r="N23" s="18">
        <f t="shared" ref="N23" si="5">N24</f>
        <v>0</v>
      </c>
      <c r="O23" s="42"/>
    </row>
    <row r="24" spans="1:15" s="28" customFormat="1" ht="18" customHeight="1">
      <c r="A24" s="47"/>
      <c r="B24" s="383" t="s">
        <v>31</v>
      </c>
      <c r="C24" s="380"/>
      <c r="D24" s="17">
        <f>D25+D26+D27+D36+D28+D29+D30+D31+D32+D33+D34+D35+D37+D38+D39+D40</f>
        <v>48</v>
      </c>
      <c r="E24" s="15">
        <f>E25+E26+E27+E36+E28+E29+E30+E31+E33+E32+E34+E35+E37+E38+E39+E40</f>
        <v>1440</v>
      </c>
      <c r="F24" s="18">
        <f>F25+F26+F27+F36+F28+F29+F30+F31+F32+F33+F34+F35+F37+F38+F39+F40</f>
        <v>192</v>
      </c>
      <c r="G24" s="18">
        <f>G25+G26+G27+G36+G28+G29+G30+G31+G33+G32+G34+G37+G38+G39+G40</f>
        <v>0</v>
      </c>
      <c r="H24" s="18">
        <f>H25+H26+H27+H36+H28+H29+H30+H31+H33+H32+H34+H37+H38+H39+H40</f>
        <v>0</v>
      </c>
      <c r="I24" s="18">
        <f>I25+I26+I27+I36+I28+I29+I30+I31+I32+I33+I34+I35+I37+I38+I39+I40</f>
        <v>1308</v>
      </c>
      <c r="J24" s="18">
        <f>J25+J26+J27+J36+J28+J29+J30+J31+J33+J32+J34+J37+J38+J39+J40</f>
        <v>12</v>
      </c>
      <c r="K24" s="18">
        <f>K25+K26+K27+K36+K28+K29+K30+K31+K33+K32+K34+K37+K38+K39+K40</f>
        <v>12</v>
      </c>
      <c r="L24" s="18">
        <f>L31+L32+L33+L34+L35</f>
        <v>20</v>
      </c>
      <c r="M24" s="18">
        <f>M25+M26+M27+M36+M28+M29+M30+M31+M33+M32+M34+M37+M38+M39+M40</f>
        <v>20</v>
      </c>
      <c r="N24" s="18">
        <f>N25+N26+N27+N36+N28+N29+N30+N31+N33+N32+N34+N37+N38+N39+N40</f>
        <v>0</v>
      </c>
      <c r="O24" s="18"/>
    </row>
    <row r="25" spans="1:15" ht="30.75" customHeight="1">
      <c r="A25" s="159" t="s">
        <v>100</v>
      </c>
      <c r="B25" s="168" t="s">
        <v>85</v>
      </c>
      <c r="C25" s="10" t="s">
        <v>55</v>
      </c>
      <c r="D25" s="6">
        <v>3</v>
      </c>
      <c r="E25" s="4">
        <v>90</v>
      </c>
      <c r="F25" s="1">
        <v>12</v>
      </c>
      <c r="G25" s="1"/>
      <c r="H25" s="1"/>
      <c r="I25" s="5">
        <v>78</v>
      </c>
      <c r="J25" s="11">
        <v>4</v>
      </c>
      <c r="K25" s="5"/>
      <c r="L25" s="4"/>
      <c r="M25" s="5"/>
      <c r="N25" s="29"/>
      <c r="O25" s="34" t="s">
        <v>23</v>
      </c>
    </row>
    <row r="26" spans="1:15" ht="18" customHeight="1">
      <c r="A26" s="159" t="s">
        <v>100</v>
      </c>
      <c r="B26" s="168" t="s">
        <v>86</v>
      </c>
      <c r="C26" s="10" t="str">
        <f>arka!D28</f>
        <v>Դրամական հոսքերի կառավարում</v>
      </c>
      <c r="D26" s="6">
        <v>3</v>
      </c>
      <c r="E26" s="168">
        <v>90</v>
      </c>
      <c r="F26" s="1">
        <v>12</v>
      </c>
      <c r="G26" s="1"/>
      <c r="H26" s="1"/>
      <c r="I26" s="169">
        <v>78</v>
      </c>
      <c r="J26" s="11">
        <v>4</v>
      </c>
      <c r="K26" s="5"/>
      <c r="L26" s="4"/>
      <c r="M26" s="5"/>
      <c r="N26" s="29"/>
      <c r="O26" s="34" t="s">
        <v>23</v>
      </c>
    </row>
    <row r="27" spans="1:15" ht="34.5" customHeight="1">
      <c r="A27" s="159" t="s">
        <v>100</v>
      </c>
      <c r="B27" s="168" t="s">
        <v>87</v>
      </c>
      <c r="C27" s="10" t="str">
        <f>arka!D37</f>
        <v>Կորպորատիվ ֆինանսների ժամանակակից հետազոտությունները</v>
      </c>
      <c r="D27" s="6">
        <v>3</v>
      </c>
      <c r="E27" s="168">
        <v>90</v>
      </c>
      <c r="F27" s="1">
        <v>12</v>
      </c>
      <c r="G27" s="1"/>
      <c r="H27" s="1"/>
      <c r="I27" s="169">
        <v>78</v>
      </c>
      <c r="J27" s="11">
        <v>4</v>
      </c>
      <c r="K27" s="5"/>
      <c r="L27" s="4"/>
      <c r="M27" s="5"/>
      <c r="N27" s="29"/>
      <c r="O27" s="34" t="s">
        <v>23</v>
      </c>
    </row>
    <row r="28" spans="1:15" ht="18" customHeight="1">
      <c r="A28" s="159" t="s">
        <v>100</v>
      </c>
      <c r="B28" s="168" t="s">
        <v>89</v>
      </c>
      <c r="C28" s="8" t="str">
        <f>arka!D36</f>
        <v>Հանրային ֆինանսների կառավարում</v>
      </c>
      <c r="D28" s="6">
        <v>3</v>
      </c>
      <c r="E28" s="168">
        <v>90</v>
      </c>
      <c r="F28" s="1">
        <v>12</v>
      </c>
      <c r="G28" s="1"/>
      <c r="H28" s="1"/>
      <c r="I28" s="169">
        <v>78</v>
      </c>
      <c r="J28" s="11"/>
      <c r="K28" s="5">
        <v>4</v>
      </c>
      <c r="L28" s="4"/>
      <c r="M28" s="5"/>
      <c r="N28" s="29"/>
      <c r="O28" s="34" t="s">
        <v>23</v>
      </c>
    </row>
    <row r="29" spans="1:15" ht="30" customHeight="1">
      <c r="A29" s="159" t="s">
        <v>100</v>
      </c>
      <c r="B29" s="168" t="s">
        <v>90</v>
      </c>
      <c r="C29" s="7" t="str">
        <f>arka!D31</f>
        <v>ֆինանսներ, տնտեսության կարգավորման  դրամավարկային մեթոդներ</v>
      </c>
      <c r="D29" s="6">
        <v>3</v>
      </c>
      <c r="E29" s="168">
        <v>90</v>
      </c>
      <c r="F29" s="1">
        <v>12</v>
      </c>
      <c r="G29" s="1"/>
      <c r="H29" s="1"/>
      <c r="I29" s="169">
        <v>78</v>
      </c>
      <c r="J29" s="11"/>
      <c r="K29" s="5">
        <v>4</v>
      </c>
      <c r="L29" s="4"/>
      <c r="M29" s="5"/>
      <c r="N29" s="29"/>
      <c r="O29" s="34" t="s">
        <v>23</v>
      </c>
    </row>
    <row r="30" spans="1:15" ht="18" customHeight="1">
      <c r="A30" s="159" t="s">
        <v>100</v>
      </c>
      <c r="B30" s="168" t="s">
        <v>91</v>
      </c>
      <c r="C30" s="8" t="str">
        <f>arka!D32</f>
        <v>Բանկային մենեջմենթ</v>
      </c>
      <c r="D30" s="6">
        <v>3</v>
      </c>
      <c r="E30" s="168">
        <v>90</v>
      </c>
      <c r="F30" s="1">
        <v>12</v>
      </c>
      <c r="G30" s="1"/>
      <c r="H30" s="1"/>
      <c r="I30" s="169">
        <v>78</v>
      </c>
      <c r="J30" s="11"/>
      <c r="K30" s="5">
        <v>4</v>
      </c>
      <c r="L30" s="4"/>
      <c r="M30" s="5"/>
      <c r="N30" s="29"/>
      <c r="O30" s="34" t="s">
        <v>23</v>
      </c>
    </row>
    <row r="31" spans="1:15" ht="30.75" customHeight="1">
      <c r="A31" s="159" t="s">
        <v>100</v>
      </c>
      <c r="B31" s="168" t="s">
        <v>92</v>
      </c>
      <c r="C31" s="7" t="str">
        <f>arka!D33</f>
        <v>Կազմակերպության գործունեության ադյունավետությունը և գնահատումը</v>
      </c>
      <c r="D31" s="6">
        <v>3</v>
      </c>
      <c r="E31" s="168">
        <v>90</v>
      </c>
      <c r="F31" s="1">
        <v>12</v>
      </c>
      <c r="G31" s="1"/>
      <c r="H31" s="1"/>
      <c r="I31" s="169">
        <v>78</v>
      </c>
      <c r="J31" s="11"/>
      <c r="K31" s="5"/>
      <c r="L31" s="4">
        <v>4</v>
      </c>
      <c r="M31" s="5"/>
      <c r="N31" s="29"/>
      <c r="O31" s="34" t="s">
        <v>23</v>
      </c>
    </row>
    <row r="32" spans="1:15" ht="18" customHeight="1">
      <c r="A32" s="159" t="s">
        <v>100</v>
      </c>
      <c r="B32" s="168" t="s">
        <v>93</v>
      </c>
      <c r="C32" s="8" t="str">
        <f>arka!D34</f>
        <v>Ֆինանսական հաշվետվության վերլուծություն</v>
      </c>
      <c r="D32" s="6">
        <v>3</v>
      </c>
      <c r="E32" s="168">
        <v>90</v>
      </c>
      <c r="F32" s="1">
        <v>12</v>
      </c>
      <c r="G32" s="1"/>
      <c r="H32" s="1"/>
      <c r="I32" s="169">
        <v>78</v>
      </c>
      <c r="J32" s="164"/>
      <c r="K32" s="163"/>
      <c r="L32" s="162">
        <v>4</v>
      </c>
      <c r="M32" s="163"/>
      <c r="N32" s="29"/>
      <c r="O32" s="34" t="s">
        <v>23</v>
      </c>
    </row>
    <row r="33" spans="1:15" ht="30" customHeight="1">
      <c r="A33" s="159" t="s">
        <v>100</v>
      </c>
      <c r="B33" s="168" t="s">
        <v>94</v>
      </c>
      <c r="C33" s="7" t="str">
        <f>arka!D35</f>
        <v>Ֆինանսական ոլորտում իրավական հարաբերությունների կարգավորման արդի հիմնախնդիրները</v>
      </c>
      <c r="D33" s="6">
        <v>3</v>
      </c>
      <c r="E33" s="168">
        <v>90</v>
      </c>
      <c r="F33" s="1">
        <v>12</v>
      </c>
      <c r="G33" s="1"/>
      <c r="H33" s="1"/>
      <c r="I33" s="169">
        <v>78</v>
      </c>
      <c r="J33" s="164"/>
      <c r="K33" s="163"/>
      <c r="L33" s="162">
        <v>4</v>
      </c>
      <c r="M33" s="163"/>
      <c r="N33" s="29"/>
      <c r="O33" s="34" t="s">
        <v>23</v>
      </c>
    </row>
    <row r="34" spans="1:15" ht="27.75" customHeight="1">
      <c r="A34" s="159" t="s">
        <v>100</v>
      </c>
      <c r="B34" s="168" t="s">
        <v>95</v>
      </c>
      <c r="C34" s="7" t="str">
        <f>arka!D29</f>
        <v>Պետական կառավարման բյուջետաիրավական մեխանիզմներ</v>
      </c>
      <c r="D34" s="6">
        <v>3</v>
      </c>
      <c r="E34" s="168">
        <v>90</v>
      </c>
      <c r="F34" s="1">
        <v>12</v>
      </c>
      <c r="G34" s="1"/>
      <c r="H34" s="1"/>
      <c r="I34" s="169">
        <v>78</v>
      </c>
      <c r="J34" s="164"/>
      <c r="K34" s="163"/>
      <c r="L34" s="162">
        <v>4</v>
      </c>
      <c r="M34" s="163"/>
      <c r="N34" s="29"/>
      <c r="O34" s="34" t="s">
        <v>23</v>
      </c>
    </row>
    <row r="35" spans="1:15" ht="18" customHeight="1">
      <c r="A35" s="159" t="s">
        <v>100</v>
      </c>
      <c r="B35" s="168" t="s">
        <v>96</v>
      </c>
      <c r="C35" s="167" t="str">
        <f>arka!D30</f>
        <v>Վճարահաշվարկային համակարգ</v>
      </c>
      <c r="D35" s="6">
        <v>3</v>
      </c>
      <c r="E35" s="168">
        <v>90</v>
      </c>
      <c r="F35" s="1">
        <v>12</v>
      </c>
      <c r="G35" s="1"/>
      <c r="H35" s="1"/>
      <c r="I35" s="169">
        <v>78</v>
      </c>
      <c r="J35" s="164"/>
      <c r="K35" s="163"/>
      <c r="L35" s="162">
        <v>4</v>
      </c>
      <c r="M35" s="163"/>
      <c r="N35" s="29"/>
      <c r="O35" s="34" t="s">
        <v>23</v>
      </c>
    </row>
    <row r="36" spans="1:15" ht="18" customHeight="1">
      <c r="A36" s="159" t="s">
        <v>100</v>
      </c>
      <c r="B36" s="168" t="s">
        <v>88</v>
      </c>
      <c r="C36" s="8" t="str">
        <f>arka!D38</f>
        <v>Ֆինանսական մենեջմենթ</v>
      </c>
      <c r="D36" s="6">
        <v>3</v>
      </c>
      <c r="E36" s="170">
        <v>90</v>
      </c>
      <c r="F36" s="1">
        <v>12</v>
      </c>
      <c r="G36" s="1"/>
      <c r="H36" s="1"/>
      <c r="I36" s="169">
        <v>108</v>
      </c>
      <c r="J36" s="11"/>
      <c r="K36" s="5"/>
      <c r="L36" s="4"/>
      <c r="M36" s="5">
        <v>4</v>
      </c>
      <c r="N36" s="29"/>
      <c r="O36" s="34" t="s">
        <v>23</v>
      </c>
    </row>
    <row r="37" spans="1:15" ht="29.25" customHeight="1">
      <c r="A37" s="159" t="s">
        <v>100</v>
      </c>
      <c r="B37" s="168" t="s">
        <v>97</v>
      </c>
      <c r="C37" s="165" t="str">
        <f>arka!D39</f>
        <v>Հարկային վերահսկում, հարկային ստուգումների կարգավորում</v>
      </c>
      <c r="D37" s="6">
        <v>3</v>
      </c>
      <c r="E37" s="170">
        <v>90</v>
      </c>
      <c r="F37" s="1">
        <v>12</v>
      </c>
      <c r="G37" s="1"/>
      <c r="H37" s="1"/>
      <c r="I37" s="169">
        <v>78</v>
      </c>
      <c r="J37" s="11"/>
      <c r="K37" s="5"/>
      <c r="L37" s="4"/>
      <c r="M37" s="5">
        <v>4</v>
      </c>
      <c r="N37" s="29"/>
      <c r="O37" s="34" t="s">
        <v>23</v>
      </c>
    </row>
    <row r="38" spans="1:15" ht="18" customHeight="1">
      <c r="A38" s="159" t="s">
        <v>100</v>
      </c>
      <c r="B38" s="168" t="s">
        <v>98</v>
      </c>
      <c r="C38" s="165" t="str">
        <f>arka!D40</f>
        <v>Ֆինանսական վերլուծություն</v>
      </c>
      <c r="D38" s="6">
        <v>3</v>
      </c>
      <c r="E38" s="170">
        <v>90</v>
      </c>
      <c r="F38" s="1">
        <v>12</v>
      </c>
      <c r="G38" s="1"/>
      <c r="H38" s="1"/>
      <c r="I38" s="169">
        <v>108</v>
      </c>
      <c r="J38" s="164"/>
      <c r="K38" s="163"/>
      <c r="L38" s="162"/>
      <c r="M38" s="163">
        <v>4</v>
      </c>
      <c r="N38" s="29"/>
      <c r="O38" s="34" t="s">
        <v>23</v>
      </c>
    </row>
    <row r="39" spans="1:15" ht="31.5" customHeight="1">
      <c r="A39" s="159" t="s">
        <v>100</v>
      </c>
      <c r="B39" s="168" t="s">
        <v>99</v>
      </c>
      <c r="C39" s="165" t="str">
        <f>arka!D41</f>
        <v>Գործառնական և ռազմավարական կառավարչական հաշվառում</v>
      </c>
      <c r="D39" s="6">
        <v>3</v>
      </c>
      <c r="E39" s="168">
        <v>90</v>
      </c>
      <c r="F39" s="1">
        <v>12</v>
      </c>
      <c r="G39" s="1"/>
      <c r="H39" s="1"/>
      <c r="I39" s="169">
        <v>78</v>
      </c>
      <c r="J39" s="164"/>
      <c r="K39" s="163"/>
      <c r="L39" s="162"/>
      <c r="M39" s="163">
        <v>4</v>
      </c>
      <c r="N39" s="29"/>
      <c r="O39" s="34" t="s">
        <v>23</v>
      </c>
    </row>
    <row r="40" spans="1:15" ht="35.25" customHeight="1">
      <c r="A40" s="159" t="s">
        <v>100</v>
      </c>
      <c r="B40" s="168" t="s">
        <v>101</v>
      </c>
      <c r="C40" s="165" t="str">
        <f>arka!D42</f>
        <v>Ինվեստիցիոն և իննովացիոն գործընթացի ֆինանսներ</v>
      </c>
      <c r="D40" s="6">
        <v>3</v>
      </c>
      <c r="E40" s="168">
        <v>90</v>
      </c>
      <c r="F40" s="1">
        <v>12</v>
      </c>
      <c r="G40" s="1"/>
      <c r="H40" s="1"/>
      <c r="I40" s="169">
        <v>78</v>
      </c>
      <c r="J40" s="164"/>
      <c r="K40" s="163"/>
      <c r="L40" s="162"/>
      <c r="M40" s="163">
        <v>4</v>
      </c>
      <c r="N40" s="29"/>
      <c r="O40" s="34" t="s">
        <v>23</v>
      </c>
    </row>
    <row r="41" spans="1:15" s="28" customFormat="1" ht="18" customHeight="1">
      <c r="A41" s="47"/>
      <c r="B41" s="363" t="s">
        <v>8</v>
      </c>
      <c r="C41" s="364"/>
      <c r="D41" s="17">
        <v>18</v>
      </c>
      <c r="E41" s="15">
        <v>540</v>
      </c>
      <c r="F41" s="18">
        <f>F42+F44+F46+F48+F50+F52</f>
        <v>72</v>
      </c>
      <c r="G41" s="18"/>
      <c r="H41" s="18"/>
      <c r="I41" s="16">
        <f>I42+I44+I46+I48+I50+I52</f>
        <v>468</v>
      </c>
      <c r="J41" s="19">
        <v>0</v>
      </c>
      <c r="K41" s="16">
        <v>8</v>
      </c>
      <c r="L41" s="15">
        <v>8</v>
      </c>
      <c r="M41" s="16">
        <v>8</v>
      </c>
      <c r="N41" s="55">
        <v>0</v>
      </c>
      <c r="O41" s="42"/>
    </row>
    <row r="42" spans="1:15" ht="18" customHeight="1">
      <c r="A42" s="369" t="s">
        <v>100</v>
      </c>
      <c r="B42" s="168" t="s">
        <v>102</v>
      </c>
      <c r="C42" s="10" t="str">
        <f>arka!D44</f>
        <v>Լիզինգային գործառնություններ</v>
      </c>
      <c r="D42" s="353">
        <v>3</v>
      </c>
      <c r="E42" s="355">
        <v>90</v>
      </c>
      <c r="F42" s="357">
        <v>12</v>
      </c>
      <c r="G42" s="357"/>
      <c r="H42" s="357"/>
      <c r="I42" s="351">
        <v>78</v>
      </c>
      <c r="J42" s="341"/>
      <c r="K42" s="339">
        <v>4</v>
      </c>
      <c r="L42" s="341"/>
      <c r="M42" s="339"/>
      <c r="N42" s="343"/>
      <c r="O42" s="387" t="s">
        <v>23</v>
      </c>
    </row>
    <row r="43" spans="1:15" ht="18" customHeight="1">
      <c r="A43" s="370"/>
      <c r="B43" s="168" t="s">
        <v>103</v>
      </c>
      <c r="C43" s="10" t="str">
        <f>arka!D45</f>
        <v>Գենդերային տնտեսություն</v>
      </c>
      <c r="D43" s="354"/>
      <c r="E43" s="356"/>
      <c r="F43" s="358"/>
      <c r="G43" s="358"/>
      <c r="H43" s="358"/>
      <c r="I43" s="352"/>
      <c r="J43" s="342"/>
      <c r="K43" s="340"/>
      <c r="L43" s="342"/>
      <c r="M43" s="340"/>
      <c r="N43" s="344"/>
      <c r="O43" s="388"/>
    </row>
    <row r="44" spans="1:15" ht="35.25" customHeight="1">
      <c r="A44" s="369" t="s">
        <v>100</v>
      </c>
      <c r="B44" s="168" t="s">
        <v>104</v>
      </c>
      <c r="C44" s="10" t="str">
        <f>arka!D46</f>
        <v>Աուդիտի մեթոդները և ստանդարտները` հայկական և միջազգային փորձ</v>
      </c>
      <c r="D44" s="353">
        <v>3</v>
      </c>
      <c r="E44" s="355">
        <v>90</v>
      </c>
      <c r="F44" s="357">
        <v>12</v>
      </c>
      <c r="G44" s="357"/>
      <c r="H44" s="357"/>
      <c r="I44" s="351">
        <v>78</v>
      </c>
      <c r="J44" s="341"/>
      <c r="K44" s="339">
        <v>4</v>
      </c>
      <c r="L44" s="341"/>
      <c r="M44" s="339"/>
      <c r="N44" s="343"/>
      <c r="O44" s="387" t="s">
        <v>23</v>
      </c>
    </row>
    <row r="45" spans="1:15" ht="18" customHeight="1">
      <c r="A45" s="370"/>
      <c r="B45" s="168" t="s">
        <v>105</v>
      </c>
      <c r="C45" s="10" t="str">
        <f>arka!D47</f>
        <v>Ոչ բանկային ֆինանսական համակարգեր</v>
      </c>
      <c r="D45" s="354"/>
      <c r="E45" s="356"/>
      <c r="F45" s="358"/>
      <c r="G45" s="358"/>
      <c r="H45" s="358"/>
      <c r="I45" s="352"/>
      <c r="J45" s="342"/>
      <c r="K45" s="340"/>
      <c r="L45" s="342"/>
      <c r="M45" s="340"/>
      <c r="N45" s="344"/>
      <c r="O45" s="388"/>
    </row>
    <row r="46" spans="1:15" ht="36" customHeight="1">
      <c r="A46" s="369" t="s">
        <v>100</v>
      </c>
      <c r="B46" s="168" t="s">
        <v>106</v>
      </c>
      <c r="C46" s="12" t="str">
        <f>arka!D48</f>
        <v>Հաշվապահական հաշվառումը բաժնետիրական ընկերություններում</v>
      </c>
      <c r="D46" s="353">
        <v>3</v>
      </c>
      <c r="E46" s="355">
        <v>90</v>
      </c>
      <c r="F46" s="357">
        <v>12</v>
      </c>
      <c r="G46" s="357"/>
      <c r="H46" s="357"/>
      <c r="I46" s="351">
        <v>78</v>
      </c>
      <c r="J46" s="341"/>
      <c r="K46" s="339"/>
      <c r="L46" s="341">
        <v>4</v>
      </c>
      <c r="M46" s="339"/>
      <c r="N46" s="343"/>
      <c r="O46" s="387" t="s">
        <v>23</v>
      </c>
    </row>
    <row r="47" spans="1:15" ht="18" customHeight="1">
      <c r="A47" s="370"/>
      <c r="B47" s="168" t="s">
        <v>107</v>
      </c>
      <c r="C47" s="12" t="str">
        <f>arka!D49</f>
        <v>Հարկեր և հարկում, հարկային հաշվառում</v>
      </c>
      <c r="D47" s="354"/>
      <c r="E47" s="356"/>
      <c r="F47" s="358"/>
      <c r="G47" s="358"/>
      <c r="H47" s="358"/>
      <c r="I47" s="352"/>
      <c r="J47" s="342"/>
      <c r="K47" s="340"/>
      <c r="L47" s="342"/>
      <c r="M47" s="340"/>
      <c r="N47" s="344"/>
      <c r="O47" s="388"/>
    </row>
    <row r="48" spans="1:15" ht="18" customHeight="1">
      <c r="A48" s="369" t="s">
        <v>100</v>
      </c>
      <c r="B48" s="168" t="s">
        <v>108</v>
      </c>
      <c r="C48" s="12" t="str">
        <f>arka!D50</f>
        <v>Ապահովագրական ծառայությունների շուկա</v>
      </c>
      <c r="D48" s="353">
        <v>3</v>
      </c>
      <c r="E48" s="355">
        <v>90</v>
      </c>
      <c r="F48" s="357">
        <v>12</v>
      </c>
      <c r="G48" s="357"/>
      <c r="H48" s="357"/>
      <c r="I48" s="351">
        <v>78</v>
      </c>
      <c r="J48" s="341"/>
      <c r="K48" s="339"/>
      <c r="L48" s="341">
        <v>4</v>
      </c>
      <c r="M48" s="339"/>
      <c r="N48" s="343"/>
      <c r="O48" s="387" t="s">
        <v>23</v>
      </c>
    </row>
    <row r="49" spans="1:15" ht="32.25" customHeight="1">
      <c r="A49" s="370"/>
      <c r="B49" s="168" t="s">
        <v>109</v>
      </c>
      <c r="C49" s="12" t="str">
        <f>arka!D51</f>
        <v>Պաշարների ֆինանսական կառավարումը ձեռնարկությունում</v>
      </c>
      <c r="D49" s="354"/>
      <c r="E49" s="356"/>
      <c r="F49" s="358"/>
      <c r="G49" s="358"/>
      <c r="H49" s="358"/>
      <c r="I49" s="352"/>
      <c r="J49" s="342"/>
      <c r="K49" s="340"/>
      <c r="L49" s="342"/>
      <c r="M49" s="340"/>
      <c r="N49" s="344"/>
      <c r="O49" s="388"/>
    </row>
    <row r="50" spans="1:15" ht="18" customHeight="1">
      <c r="A50" s="369" t="s">
        <v>100</v>
      </c>
      <c r="B50" s="168" t="s">
        <v>110</v>
      </c>
      <c r="C50" s="12" t="str">
        <f>arka!D52</f>
        <v>Անձնակազմի կառավարում</v>
      </c>
      <c r="D50" s="353">
        <v>3</v>
      </c>
      <c r="E50" s="355">
        <v>90</v>
      </c>
      <c r="F50" s="357">
        <v>12</v>
      </c>
      <c r="G50" s="357"/>
      <c r="H50" s="357"/>
      <c r="I50" s="351">
        <v>78</v>
      </c>
      <c r="J50" s="341"/>
      <c r="K50" s="339"/>
      <c r="L50" s="341"/>
      <c r="M50" s="339">
        <v>4</v>
      </c>
      <c r="N50" s="343"/>
      <c r="O50" s="387" t="s">
        <v>23</v>
      </c>
    </row>
    <row r="51" spans="1:15" ht="28.5" customHeight="1">
      <c r="A51" s="370"/>
      <c r="B51" s="168" t="s">
        <v>111</v>
      </c>
      <c r="C51" s="12" t="str">
        <f>arka!D53</f>
        <v>Արտարժույթային համակարգ և միջազգային ֆինանսական հարաբերություններ</v>
      </c>
      <c r="D51" s="354"/>
      <c r="E51" s="356"/>
      <c r="F51" s="358"/>
      <c r="G51" s="358"/>
      <c r="H51" s="358"/>
      <c r="I51" s="352"/>
      <c r="J51" s="342"/>
      <c r="K51" s="340"/>
      <c r="L51" s="342"/>
      <c r="M51" s="340"/>
      <c r="N51" s="344"/>
      <c r="O51" s="388"/>
    </row>
    <row r="52" spans="1:15" ht="30" customHeight="1">
      <c r="A52" s="369" t="s">
        <v>100</v>
      </c>
      <c r="B52" s="168" t="s">
        <v>112</v>
      </c>
      <c r="C52" s="12" t="str">
        <f>arka!D54</f>
        <v>Արտաքին տնտեսության գործունեության հաշվապահական հաշվառում, վերլուծություն և աուդիտ</v>
      </c>
      <c r="D52" s="353">
        <v>3</v>
      </c>
      <c r="E52" s="355">
        <v>90</v>
      </c>
      <c r="F52" s="357">
        <v>12</v>
      </c>
      <c r="G52" s="367"/>
      <c r="H52" s="367"/>
      <c r="I52" s="351">
        <v>78</v>
      </c>
      <c r="J52" s="341"/>
      <c r="K52" s="339"/>
      <c r="L52" s="341"/>
      <c r="M52" s="339">
        <v>4</v>
      </c>
      <c r="N52" s="343"/>
      <c r="O52" s="387" t="s">
        <v>23</v>
      </c>
    </row>
    <row r="53" spans="1:15" ht="42.75" customHeight="1">
      <c r="A53" s="370"/>
      <c r="B53" s="168" t="s">
        <v>121</v>
      </c>
      <c r="C53" s="12" t="str">
        <f>arka!D55</f>
        <v>Աուդիտի հիմունքներ</v>
      </c>
      <c r="D53" s="354"/>
      <c r="E53" s="356"/>
      <c r="F53" s="358"/>
      <c r="G53" s="368"/>
      <c r="H53" s="368"/>
      <c r="I53" s="352"/>
      <c r="J53" s="342"/>
      <c r="K53" s="340"/>
      <c r="L53" s="342"/>
      <c r="M53" s="340"/>
      <c r="N53" s="344"/>
      <c r="O53" s="388"/>
    </row>
    <row r="54" spans="1:15" s="28" customFormat="1" ht="18" customHeight="1">
      <c r="A54" s="47"/>
      <c r="B54" s="365" t="s">
        <v>33</v>
      </c>
      <c r="C54" s="366"/>
      <c r="D54" s="17">
        <v>12</v>
      </c>
      <c r="E54" s="15">
        <v>360</v>
      </c>
      <c r="F54" s="20"/>
      <c r="G54" s="18"/>
      <c r="H54" s="18"/>
      <c r="I54" s="21">
        <f>I55+I56+I57+I58</f>
        <v>450</v>
      </c>
      <c r="J54" s="19"/>
      <c r="K54" s="16"/>
      <c r="L54" s="15"/>
      <c r="M54" s="16"/>
      <c r="N54" s="55">
        <v>0</v>
      </c>
      <c r="O54" s="42"/>
    </row>
    <row r="55" spans="1:15" ht="18" customHeight="1">
      <c r="A55" s="46"/>
      <c r="B55" s="44"/>
      <c r="C55" s="9" t="s">
        <v>17</v>
      </c>
      <c r="D55" s="6">
        <v>3</v>
      </c>
      <c r="E55" s="1">
        <v>90</v>
      </c>
      <c r="F55" s="1"/>
      <c r="G55" s="1"/>
      <c r="H55" s="1"/>
      <c r="I55" s="1">
        <v>90</v>
      </c>
      <c r="J55" s="11"/>
      <c r="K55" s="5"/>
      <c r="L55" s="4"/>
      <c r="M55" s="5"/>
      <c r="N55" s="31"/>
      <c r="O55" s="34" t="s">
        <v>22</v>
      </c>
    </row>
    <row r="56" spans="1:15" ht="18" customHeight="1">
      <c r="A56" s="46"/>
      <c r="B56" s="44"/>
      <c r="C56" s="9" t="s">
        <v>17</v>
      </c>
      <c r="D56" s="6">
        <v>4</v>
      </c>
      <c r="E56" s="1">
        <v>120</v>
      </c>
      <c r="F56" s="1"/>
      <c r="G56" s="1"/>
      <c r="H56" s="1"/>
      <c r="I56" s="1">
        <v>120</v>
      </c>
      <c r="J56" s="11"/>
      <c r="K56" s="5"/>
      <c r="L56" s="4"/>
      <c r="M56" s="5"/>
      <c r="N56" s="31"/>
      <c r="O56" s="34" t="s">
        <v>22</v>
      </c>
    </row>
    <row r="57" spans="1:15" ht="18" customHeight="1">
      <c r="A57" s="46"/>
      <c r="B57" s="44"/>
      <c r="C57" s="9" t="s">
        <v>17</v>
      </c>
      <c r="D57" s="6">
        <v>4</v>
      </c>
      <c r="E57" s="1">
        <v>120</v>
      </c>
      <c r="F57" s="1"/>
      <c r="G57" s="1"/>
      <c r="H57" s="1"/>
      <c r="I57" s="1">
        <v>120</v>
      </c>
      <c r="J57" s="11"/>
      <c r="K57" s="5"/>
      <c r="L57" s="4"/>
      <c r="M57" s="5"/>
      <c r="N57" s="31"/>
      <c r="O57" s="34" t="s">
        <v>22</v>
      </c>
    </row>
    <row r="58" spans="1:15" ht="18" customHeight="1">
      <c r="A58" s="46"/>
      <c r="B58" s="44"/>
      <c r="C58" s="9" t="s">
        <v>17</v>
      </c>
      <c r="D58" s="6">
        <v>4</v>
      </c>
      <c r="E58" s="1">
        <v>90120</v>
      </c>
      <c r="F58" s="1"/>
      <c r="G58" s="1"/>
      <c r="H58" s="1"/>
      <c r="I58" s="1">
        <v>120</v>
      </c>
      <c r="J58" s="11"/>
      <c r="K58" s="5"/>
      <c r="L58" s="4"/>
      <c r="M58" s="5"/>
      <c r="N58" s="31"/>
      <c r="O58" s="34" t="s">
        <v>22</v>
      </c>
    </row>
    <row r="59" spans="1:15" s="28" customFormat="1" ht="18" customHeight="1">
      <c r="A59" s="47"/>
      <c r="B59" s="363" t="s">
        <v>32</v>
      </c>
      <c r="C59" s="364"/>
      <c r="D59" s="17">
        <v>24</v>
      </c>
      <c r="E59" s="18">
        <v>720</v>
      </c>
      <c r="F59" s="33"/>
      <c r="G59" s="18"/>
      <c r="H59" s="18"/>
      <c r="I59" s="16">
        <f>I60+I61</f>
        <v>720</v>
      </c>
      <c r="J59" s="19"/>
      <c r="K59" s="16"/>
      <c r="L59" s="15"/>
      <c r="M59" s="16"/>
      <c r="N59" s="30"/>
      <c r="O59" s="42"/>
    </row>
    <row r="60" spans="1:15" ht="18" customHeight="1">
      <c r="A60" s="46"/>
      <c r="B60" s="44"/>
      <c r="C60" s="9" t="s">
        <v>9</v>
      </c>
      <c r="D60" s="6">
        <v>4</v>
      </c>
      <c r="E60" s="1">
        <v>120</v>
      </c>
      <c r="F60" s="32"/>
      <c r="G60" s="1"/>
      <c r="H60" s="1"/>
      <c r="I60" s="5">
        <v>120</v>
      </c>
      <c r="J60" s="11"/>
      <c r="K60" s="5"/>
      <c r="L60" s="4"/>
      <c r="M60" s="5"/>
      <c r="N60" s="57" t="s">
        <v>28</v>
      </c>
      <c r="O60" s="34" t="s">
        <v>22</v>
      </c>
    </row>
    <row r="61" spans="1:15" ht="18" customHeight="1">
      <c r="A61" s="46"/>
      <c r="B61" s="45"/>
      <c r="C61" s="8" t="s">
        <v>10</v>
      </c>
      <c r="D61" s="6">
        <v>20</v>
      </c>
      <c r="E61" s="1">
        <v>600</v>
      </c>
      <c r="F61" s="32"/>
      <c r="G61" s="1"/>
      <c r="H61" s="1"/>
      <c r="I61" s="5">
        <v>600</v>
      </c>
      <c r="J61" s="54"/>
      <c r="K61" s="5"/>
      <c r="L61" s="4"/>
      <c r="M61" s="5"/>
      <c r="N61" s="31"/>
      <c r="O61" s="34" t="s">
        <v>27</v>
      </c>
    </row>
    <row r="62" spans="1:15" s="28" customFormat="1" ht="18" customHeight="1" thickBot="1">
      <c r="A62" s="48"/>
      <c r="B62" s="361" t="s">
        <v>3</v>
      </c>
      <c r="C62" s="362"/>
      <c r="D62" s="35">
        <f>D59+D54+D41+D23+D17</f>
        <v>117</v>
      </c>
      <c r="E62" s="36">
        <v>3600</v>
      </c>
      <c r="F62" s="37">
        <f>F54+F41+F24+F17</f>
        <v>300</v>
      </c>
      <c r="G62" s="37">
        <v>24</v>
      </c>
      <c r="H62" s="37"/>
      <c r="I62" s="38">
        <f>I59+I54+I41+I24+I17</f>
        <v>3336</v>
      </c>
      <c r="J62" s="39">
        <f>J24+J17</f>
        <v>28</v>
      </c>
      <c r="K62" s="38">
        <f>K41+K24+K17</f>
        <v>24</v>
      </c>
      <c r="L62" s="36">
        <f>L41+L24+L17</f>
        <v>28</v>
      </c>
      <c r="M62" s="38">
        <f>M41+M24</f>
        <v>28</v>
      </c>
      <c r="N62" s="40"/>
      <c r="O62" s="43"/>
    </row>
    <row r="71" spans="15:15">
      <c r="O71" s="27"/>
    </row>
    <row r="72" spans="15:15">
      <c r="O72" s="27"/>
    </row>
    <row r="73" spans="15:15">
      <c r="O73" s="27"/>
    </row>
    <row r="74" spans="15:15">
      <c r="O74" s="27"/>
    </row>
    <row r="75" spans="15:15">
      <c r="O75" s="27"/>
    </row>
    <row r="76" spans="15:15">
      <c r="O76" s="27"/>
    </row>
    <row r="77" spans="15:15">
      <c r="O77" s="27"/>
    </row>
    <row r="78" spans="15:15">
      <c r="O78" s="27"/>
    </row>
    <row r="79" spans="15:15">
      <c r="O79" s="27"/>
    </row>
    <row r="80" spans="15:15">
      <c r="O80" s="27"/>
    </row>
    <row r="81" spans="15:15">
      <c r="O81" s="27"/>
    </row>
    <row r="82" spans="15:15">
      <c r="O82" s="27"/>
    </row>
    <row r="83" spans="15:15">
      <c r="O83" s="27"/>
    </row>
    <row r="84" spans="15:15">
      <c r="O84" s="27"/>
    </row>
    <row r="85" spans="15:15">
      <c r="O85" s="27"/>
    </row>
  </sheetData>
  <mergeCells count="105">
    <mergeCell ref="O50:O51"/>
    <mergeCell ref="O52:O53"/>
    <mergeCell ref="M42:M43"/>
    <mergeCell ref="N42:N43"/>
    <mergeCell ref="L44:L45"/>
    <mergeCell ref="M44:M45"/>
    <mergeCell ref="N44:N45"/>
    <mergeCell ref="J42:J43"/>
    <mergeCell ref="K42:K43"/>
    <mergeCell ref="J44:J45"/>
    <mergeCell ref="K44:K45"/>
    <mergeCell ref="L42:L43"/>
    <mergeCell ref="J48:J49"/>
    <mergeCell ref="K48:K49"/>
    <mergeCell ref="L48:L49"/>
    <mergeCell ref="M48:M49"/>
    <mergeCell ref="N48:N49"/>
    <mergeCell ref="J46:J47"/>
    <mergeCell ref="J52:J53"/>
    <mergeCell ref="K52:K53"/>
    <mergeCell ref="L52:L53"/>
    <mergeCell ref="M52:M53"/>
    <mergeCell ref="N52:N53"/>
    <mergeCell ref="J50:J51"/>
    <mergeCell ref="B24:C24"/>
    <mergeCell ref="B12:O12"/>
    <mergeCell ref="O14:O16"/>
    <mergeCell ref="O42:O43"/>
    <mergeCell ref="O44:O45"/>
    <mergeCell ref="O46:O47"/>
    <mergeCell ref="O48:O49"/>
    <mergeCell ref="F15:I15"/>
    <mergeCell ref="J15:K15"/>
    <mergeCell ref="L15:M15"/>
    <mergeCell ref="B14:B16"/>
    <mergeCell ref="C14:C16"/>
    <mergeCell ref="J14:N14"/>
    <mergeCell ref="A52:A53"/>
    <mergeCell ref="A50:A51"/>
    <mergeCell ref="A48:A49"/>
    <mergeCell ref="A46:A47"/>
    <mergeCell ref="A44:A45"/>
    <mergeCell ref="A42:A43"/>
    <mergeCell ref="A14:A16"/>
    <mergeCell ref="I52:I53"/>
    <mergeCell ref="I46:I47"/>
    <mergeCell ref="D14:D16"/>
    <mergeCell ref="E14:I14"/>
    <mergeCell ref="I50:I51"/>
    <mergeCell ref="H48:H49"/>
    <mergeCell ref="I48:I49"/>
    <mergeCell ref="D50:D51"/>
    <mergeCell ref="E50:E51"/>
    <mergeCell ref="F50:F51"/>
    <mergeCell ref="G50:G51"/>
    <mergeCell ref="B23:C23"/>
    <mergeCell ref="B41:C41"/>
    <mergeCell ref="E15:E16"/>
    <mergeCell ref="D48:D49"/>
    <mergeCell ref="E48:E49"/>
    <mergeCell ref="F48:F49"/>
    <mergeCell ref="B62:C62"/>
    <mergeCell ref="B59:C59"/>
    <mergeCell ref="H42:H43"/>
    <mergeCell ref="D46:D47"/>
    <mergeCell ref="E46:E47"/>
    <mergeCell ref="F46:F47"/>
    <mergeCell ref="G46:G47"/>
    <mergeCell ref="H46:H47"/>
    <mergeCell ref="H50:H51"/>
    <mergeCell ref="B54:C54"/>
    <mergeCell ref="D52:D53"/>
    <mergeCell ref="E52:E53"/>
    <mergeCell ref="F52:F53"/>
    <mergeCell ref="G52:G53"/>
    <mergeCell ref="H52:H53"/>
    <mergeCell ref="D44:D45"/>
    <mergeCell ref="E44:E45"/>
    <mergeCell ref="F44:F45"/>
    <mergeCell ref="G44:G45"/>
    <mergeCell ref="G48:G49"/>
    <mergeCell ref="K50:K51"/>
    <mergeCell ref="L50:L51"/>
    <mergeCell ref="M50:M51"/>
    <mergeCell ref="N50:N51"/>
    <mergeCell ref="B2:N2"/>
    <mergeCell ref="I4:O4"/>
    <mergeCell ref="J6:O6"/>
    <mergeCell ref="B7:H7"/>
    <mergeCell ref="C8:H8"/>
    <mergeCell ref="C9:H9"/>
    <mergeCell ref="B11:N11"/>
    <mergeCell ref="A13:N13"/>
    <mergeCell ref="K46:K47"/>
    <mergeCell ref="L46:L47"/>
    <mergeCell ref="M46:M47"/>
    <mergeCell ref="N46:N47"/>
    <mergeCell ref="I42:I43"/>
    <mergeCell ref="D42:D43"/>
    <mergeCell ref="E42:E43"/>
    <mergeCell ref="F42:F43"/>
    <mergeCell ref="G42:G43"/>
    <mergeCell ref="H44:H45"/>
    <mergeCell ref="I44:I45"/>
    <mergeCell ref="B17:C17"/>
  </mergeCells>
  <printOptions horizontalCentered="1"/>
  <pageMargins left="0.78740157480314965" right="0" top="0.39370078740157483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workbookViewId="0">
      <selection sqref="A1:XFD1048576"/>
    </sheetView>
  </sheetViews>
  <sheetFormatPr defaultRowHeight="15"/>
  <sheetData>
    <row r="1" spans="1:17" ht="18">
      <c r="A1" s="67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67"/>
    </row>
    <row r="2" spans="1:17" ht="18">
      <c r="A2" s="346"/>
      <c r="B2" s="346"/>
      <c r="C2" s="59"/>
      <c r="D2" s="59"/>
      <c r="E2" s="59"/>
      <c r="F2" s="59"/>
      <c r="G2" s="59"/>
      <c r="H2" s="59"/>
      <c r="I2" s="59"/>
      <c r="J2" s="397"/>
      <c r="K2" s="397"/>
      <c r="L2" s="397"/>
      <c r="M2" s="397"/>
      <c r="N2" s="397"/>
      <c r="O2" s="397"/>
      <c r="P2" s="397"/>
    </row>
    <row r="3" spans="1:17" ht="18">
      <c r="A3" s="346"/>
      <c r="B3" s="346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69"/>
      <c r="O3" s="69"/>
      <c r="P3" s="70"/>
    </row>
    <row r="4" spans="1:17" ht="18">
      <c r="A4" s="346"/>
      <c r="B4" s="346"/>
      <c r="C4" s="98"/>
      <c r="D4" s="63"/>
      <c r="E4" s="63"/>
      <c r="F4" s="68"/>
      <c r="G4" s="63"/>
      <c r="H4" s="63"/>
      <c r="I4" s="59"/>
      <c r="J4" s="397"/>
      <c r="K4" s="397"/>
      <c r="L4" s="397"/>
      <c r="M4" s="397"/>
      <c r="N4" s="397"/>
      <c r="O4" s="397"/>
      <c r="P4" s="397"/>
    </row>
    <row r="5" spans="1:17" ht="18">
      <c r="A5" s="59"/>
      <c r="B5" s="71"/>
      <c r="C5" s="63"/>
      <c r="D5" s="63"/>
      <c r="E5" s="63"/>
      <c r="F5" s="346"/>
      <c r="G5" s="346"/>
      <c r="H5" s="346"/>
      <c r="I5" s="346"/>
      <c r="J5" s="346"/>
      <c r="K5" s="346"/>
      <c r="L5" s="397"/>
      <c r="M5" s="397"/>
      <c r="N5" s="397"/>
      <c r="O5" s="397"/>
      <c r="P5" s="397"/>
      <c r="Q5" s="397"/>
    </row>
    <row r="6" spans="1:17" ht="18">
      <c r="A6" s="59"/>
      <c r="B6" s="59"/>
      <c r="C6" s="59"/>
      <c r="D6" s="59"/>
      <c r="E6" s="59"/>
      <c r="F6" s="59"/>
      <c r="G6" s="59"/>
      <c r="H6" s="59"/>
      <c r="I6" s="59"/>
      <c r="J6" s="397"/>
      <c r="K6" s="397"/>
      <c r="L6" s="397"/>
      <c r="M6" s="397"/>
      <c r="N6" s="397"/>
      <c r="O6" s="397"/>
      <c r="P6" s="397"/>
    </row>
    <row r="7" spans="1:17" ht="18">
      <c r="A7" s="346"/>
      <c r="B7" s="346"/>
      <c r="C7" s="59"/>
      <c r="D7" s="59"/>
      <c r="E7" s="346"/>
      <c r="F7" s="346"/>
      <c r="G7" s="346"/>
      <c r="H7" s="346"/>
      <c r="I7" s="59"/>
      <c r="J7" s="59"/>
      <c r="K7" s="59"/>
      <c r="L7" s="59"/>
      <c r="M7" s="59"/>
      <c r="N7" s="59"/>
      <c r="O7" s="59"/>
    </row>
    <row r="8" spans="1:17">
      <c r="M8" s="398"/>
      <c r="N8" s="390"/>
      <c r="O8" s="390"/>
      <c r="P8" s="390"/>
      <c r="Q8" s="399"/>
    </row>
    <row r="9" spans="1:17">
      <c r="M9" s="390"/>
      <c r="N9" s="391"/>
      <c r="O9" s="390"/>
      <c r="P9" s="391"/>
      <c r="Q9" s="72"/>
    </row>
    <row r="10" spans="1:17">
      <c r="M10" s="73"/>
      <c r="N10" s="74"/>
      <c r="O10" s="73"/>
      <c r="P10" s="74"/>
      <c r="Q10" s="34"/>
    </row>
    <row r="11" spans="1:17">
      <c r="M11" s="398"/>
      <c r="N11" s="390"/>
      <c r="O11" s="390"/>
      <c r="P11" s="390"/>
      <c r="Q11" s="399"/>
    </row>
    <row r="12" spans="1:17" ht="15.75" thickBot="1">
      <c r="M12" s="75"/>
      <c r="N12" s="3"/>
      <c r="O12" s="2"/>
      <c r="P12" s="3"/>
      <c r="Q12" s="76"/>
    </row>
    <row r="13" spans="1:17" ht="15.75" thickBot="1">
      <c r="M13" s="77"/>
      <c r="N13" s="78"/>
      <c r="O13" s="79"/>
      <c r="P13" s="80"/>
      <c r="Q13" s="81"/>
    </row>
    <row r="14" spans="1:17">
      <c r="M14" s="82"/>
      <c r="N14" s="83"/>
      <c r="O14" s="84"/>
      <c r="P14" s="83"/>
      <c r="Q14" s="85"/>
    </row>
    <row r="15" spans="1:17">
      <c r="M15" s="4"/>
      <c r="N15" s="5"/>
      <c r="O15" s="4"/>
      <c r="P15" s="5"/>
      <c r="Q15" s="86"/>
    </row>
    <row r="16" spans="1:17">
      <c r="M16" s="4"/>
      <c r="N16" s="5"/>
      <c r="O16" s="4"/>
      <c r="P16" s="5"/>
      <c r="Q16" s="86"/>
    </row>
    <row r="17" spans="13:17">
      <c r="M17" s="4"/>
      <c r="N17" s="5"/>
      <c r="O17" s="4"/>
      <c r="P17" s="5"/>
      <c r="Q17" s="86"/>
    </row>
    <row r="18" spans="13:17">
      <c r="M18" s="87"/>
      <c r="N18" s="88"/>
      <c r="O18" s="89"/>
      <c r="P18" s="88"/>
      <c r="Q18" s="90"/>
    </row>
    <row r="19" spans="13:17">
      <c r="M19" s="4"/>
      <c r="N19" s="5"/>
      <c r="O19" s="11"/>
      <c r="P19" s="5"/>
      <c r="Q19" s="86"/>
    </row>
    <row r="20" spans="13:17">
      <c r="M20" s="91"/>
      <c r="N20" s="92"/>
      <c r="O20" s="93"/>
      <c r="P20" s="94"/>
      <c r="Q20" s="86"/>
    </row>
    <row r="21" spans="13:17">
      <c r="M21" s="86"/>
      <c r="N21" s="5"/>
      <c r="O21" s="11"/>
      <c r="P21" s="5"/>
      <c r="Q21" s="86"/>
    </row>
    <row r="22" spans="13:17">
      <c r="M22" s="86"/>
      <c r="N22" s="5"/>
      <c r="O22" s="11"/>
      <c r="P22" s="5"/>
      <c r="Q22" s="86"/>
    </row>
    <row r="23" spans="13:17">
      <c r="M23" s="86"/>
      <c r="N23" s="5"/>
      <c r="O23" s="11"/>
      <c r="P23" s="5"/>
      <c r="Q23" s="86"/>
    </row>
    <row r="24" spans="13:17">
      <c r="M24" s="95"/>
      <c r="N24" s="5"/>
      <c r="O24" s="11"/>
      <c r="P24" s="5"/>
      <c r="Q24" s="86"/>
    </row>
    <row r="25" spans="13:17">
      <c r="N25" s="5"/>
      <c r="O25" s="11"/>
      <c r="P25" s="5"/>
      <c r="Q25" s="86"/>
    </row>
    <row r="26" spans="13:17">
      <c r="M26" s="4"/>
      <c r="N26" s="5"/>
      <c r="O26" s="11"/>
      <c r="P26" s="5"/>
      <c r="Q26" s="86"/>
    </row>
    <row r="27" spans="13:17">
      <c r="M27" s="4"/>
      <c r="N27" s="96"/>
      <c r="O27" s="11"/>
      <c r="P27" s="5"/>
      <c r="Q27" s="86"/>
    </row>
    <row r="28" spans="13:17">
      <c r="M28" s="4"/>
      <c r="N28" s="96"/>
      <c r="O28" s="11"/>
      <c r="P28" s="5"/>
      <c r="Q28" s="86"/>
    </row>
    <row r="29" spans="13:17">
      <c r="M29" s="4"/>
      <c r="N29" s="96"/>
      <c r="O29" s="11"/>
      <c r="P29" s="5"/>
      <c r="Q29" s="86"/>
    </row>
    <row r="30" spans="13:17">
      <c r="M30" s="86"/>
      <c r="N30" s="96"/>
      <c r="O30" s="11"/>
      <c r="P30" s="96"/>
      <c r="Q30" s="86"/>
    </row>
    <row r="31" spans="13:17">
      <c r="M31" s="11"/>
      <c r="N31" s="96"/>
      <c r="O31" s="11"/>
      <c r="P31" s="5"/>
      <c r="Q31" s="86"/>
    </row>
    <row r="32" spans="13:17">
      <c r="M32" s="11"/>
      <c r="N32" s="96"/>
      <c r="O32" s="11"/>
      <c r="P32" s="60"/>
      <c r="Q32" s="86"/>
    </row>
    <row r="33" spans="13:17">
      <c r="M33" s="4"/>
      <c r="N33" s="96"/>
      <c r="O33" s="11"/>
      <c r="P33" s="5"/>
      <c r="Q33" s="86"/>
    </row>
    <row r="34" spans="13:17">
      <c r="M34" s="4"/>
      <c r="N34" s="5"/>
      <c r="O34" s="93"/>
      <c r="P34" s="97"/>
      <c r="Q34" s="86"/>
    </row>
    <row r="35" spans="13:17">
      <c r="M35" s="87"/>
      <c r="N35" s="88"/>
      <c r="O35" s="89"/>
      <c r="P35" s="88"/>
      <c r="Q35" s="90"/>
    </row>
    <row r="36" spans="13:17">
      <c r="M36" s="400"/>
      <c r="N36" s="401"/>
      <c r="O36" s="402"/>
      <c r="P36" s="401"/>
      <c r="Q36" s="86"/>
    </row>
    <row r="37" spans="13:17">
      <c r="M37" s="400"/>
      <c r="N37" s="401"/>
      <c r="O37" s="402"/>
      <c r="P37" s="401"/>
      <c r="Q37" s="86"/>
    </row>
    <row r="38" spans="13:17">
      <c r="M38" s="403"/>
      <c r="N38" s="404"/>
      <c r="O38" s="405"/>
      <c r="P38" s="401"/>
      <c r="Q38" s="86"/>
    </row>
    <row r="39" spans="13:17">
      <c r="M39" s="403"/>
      <c r="N39" s="404"/>
      <c r="O39" s="406"/>
      <c r="P39" s="401"/>
      <c r="Q39" s="86"/>
    </row>
    <row r="40" spans="13:17">
      <c r="M40" s="403"/>
      <c r="N40" s="404"/>
      <c r="O40" s="405"/>
      <c r="P40" s="401"/>
      <c r="Q40" s="86"/>
    </row>
    <row r="41" spans="13:17">
      <c r="M41" s="403"/>
      <c r="N41" s="404"/>
      <c r="O41" s="406"/>
      <c r="P41" s="401"/>
      <c r="Q41" s="86"/>
    </row>
    <row r="42" spans="13:17">
      <c r="M42" s="403"/>
      <c r="N42" s="404"/>
      <c r="O42" s="405"/>
      <c r="P42" s="401"/>
      <c r="Q42" s="86"/>
    </row>
    <row r="43" spans="13:17">
      <c r="M43" s="403"/>
      <c r="N43" s="404"/>
      <c r="O43" s="406"/>
      <c r="P43" s="401"/>
      <c r="Q43" s="86"/>
    </row>
    <row r="44" spans="13:17">
      <c r="M44" s="403"/>
      <c r="N44" s="404"/>
      <c r="O44" s="405"/>
      <c r="P44" s="401"/>
      <c r="Q44" s="86"/>
    </row>
    <row r="45" spans="13:17">
      <c r="M45" s="403"/>
      <c r="N45" s="404"/>
      <c r="O45" s="406"/>
      <c r="P45" s="401"/>
      <c r="Q45" s="86"/>
    </row>
    <row r="46" spans="13:17">
      <c r="M46" s="87"/>
      <c r="N46" s="88"/>
      <c r="O46" s="89"/>
      <c r="P46" s="88"/>
      <c r="Q46" s="90"/>
    </row>
    <row r="47" spans="13:17">
      <c r="M47" s="4"/>
      <c r="N47" s="5"/>
      <c r="O47" s="11"/>
      <c r="P47" s="5"/>
      <c r="Q47" s="86"/>
    </row>
    <row r="48" spans="13:17">
      <c r="M48" s="4"/>
      <c r="N48" s="5"/>
      <c r="O48" s="11"/>
      <c r="P48" s="5"/>
      <c r="Q48" s="86"/>
    </row>
    <row r="49" spans="13:17">
      <c r="M49" s="4"/>
      <c r="N49" s="5"/>
      <c r="O49" s="11"/>
      <c r="P49" s="5"/>
      <c r="Q49" s="86"/>
    </row>
    <row r="50" spans="13:17">
      <c r="M50" s="4"/>
      <c r="N50" s="5"/>
      <c r="O50" s="11"/>
      <c r="P50" s="5"/>
      <c r="Q50" s="86"/>
    </row>
    <row r="51" spans="13:17">
      <c r="M51" s="87"/>
      <c r="N51" s="88"/>
      <c r="O51" s="89"/>
      <c r="P51" s="88"/>
      <c r="Q51" s="90"/>
    </row>
    <row r="52" spans="13:17">
      <c r="M52" s="4"/>
      <c r="N52" s="5"/>
      <c r="O52" s="11"/>
      <c r="P52" s="5"/>
      <c r="Q52" s="86"/>
    </row>
    <row r="53" spans="13:17">
      <c r="M53" s="4"/>
      <c r="N53" s="5"/>
      <c r="O53" s="11"/>
      <c r="P53" s="5"/>
      <c r="Q53" s="86"/>
    </row>
  </sheetData>
  <mergeCells count="35">
    <mergeCell ref="M44:M45"/>
    <mergeCell ref="N44:N45"/>
    <mergeCell ref="O44:O45"/>
    <mergeCell ref="P44:P45"/>
    <mergeCell ref="A3:B3"/>
    <mergeCell ref="F5:K5"/>
    <mergeCell ref="L5:Q5"/>
    <mergeCell ref="M40:M41"/>
    <mergeCell ref="N40:N41"/>
    <mergeCell ref="O40:O41"/>
    <mergeCell ref="P40:P41"/>
    <mergeCell ref="M42:M43"/>
    <mergeCell ref="N42:N43"/>
    <mergeCell ref="O42:O43"/>
    <mergeCell ref="P42:P43"/>
    <mergeCell ref="M11:Q11"/>
    <mergeCell ref="M36:M37"/>
    <mergeCell ref="N36:N37"/>
    <mergeCell ref="O36:O37"/>
    <mergeCell ref="P36:P37"/>
    <mergeCell ref="M38:M39"/>
    <mergeCell ref="N38:N39"/>
    <mergeCell ref="O38:O39"/>
    <mergeCell ref="P38:P39"/>
    <mergeCell ref="J6:P6"/>
    <mergeCell ref="A7:B7"/>
    <mergeCell ref="E7:H7"/>
    <mergeCell ref="M8:Q8"/>
    <mergeCell ref="M9:N9"/>
    <mergeCell ref="O9:P9"/>
    <mergeCell ref="B1:N1"/>
    <mergeCell ref="A2:B2"/>
    <mergeCell ref="J2:P2"/>
    <mergeCell ref="A4:B4"/>
    <mergeCell ref="J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3"/>
  <sheetViews>
    <sheetView workbookViewId="0">
      <selection activeCell="K6" sqref="K6:P6"/>
    </sheetView>
  </sheetViews>
  <sheetFormatPr defaultRowHeight="15"/>
  <cols>
    <col min="2" max="2" width="9.7109375" customWidth="1"/>
    <col min="3" max="3" width="44.7109375" customWidth="1"/>
    <col min="4" max="5" width="6.7109375" customWidth="1"/>
    <col min="6" max="6" width="4.140625" customWidth="1"/>
    <col min="7" max="12" width="6.5703125" customWidth="1"/>
    <col min="13" max="16" width="6.7109375" customWidth="1"/>
  </cols>
  <sheetData>
    <row r="1" spans="1:20" ht="18">
      <c r="B1" s="67"/>
      <c r="C1" s="345" t="s">
        <v>57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67"/>
    </row>
    <row r="2" spans="1:20" ht="18">
      <c r="B2" s="346" t="s">
        <v>65</v>
      </c>
      <c r="C2" s="346"/>
      <c r="D2" s="68" t="s">
        <v>58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20" ht="18">
      <c r="B3" s="59"/>
      <c r="C3" s="59"/>
      <c r="D3" s="68" t="s">
        <v>66</v>
      </c>
      <c r="E3" s="68"/>
      <c r="F3" s="68"/>
      <c r="G3" s="68"/>
      <c r="H3" s="68"/>
      <c r="I3" s="68"/>
      <c r="J3" s="59"/>
      <c r="K3" s="69"/>
      <c r="L3" s="69"/>
      <c r="M3" s="69"/>
      <c r="N3" s="69"/>
      <c r="O3" s="69"/>
      <c r="P3" s="69"/>
    </row>
    <row r="4" spans="1:20" ht="18">
      <c r="B4" s="346" t="s">
        <v>59</v>
      </c>
      <c r="C4" s="346"/>
      <c r="D4" s="346" t="s">
        <v>67</v>
      </c>
      <c r="E4" s="346"/>
      <c r="F4" s="346"/>
      <c r="G4" s="346"/>
      <c r="H4" s="346"/>
      <c r="I4" s="346"/>
      <c r="J4" s="59"/>
      <c r="K4" s="397" t="s">
        <v>62</v>
      </c>
      <c r="L4" s="397"/>
      <c r="M4" s="397"/>
      <c r="N4" s="397"/>
      <c r="O4" s="397"/>
      <c r="P4" s="397"/>
    </row>
    <row r="5" spans="1:20" ht="18">
      <c r="B5" s="59"/>
      <c r="C5" s="71" t="s">
        <v>63</v>
      </c>
      <c r="D5" s="346" t="s">
        <v>68</v>
      </c>
      <c r="E5" s="346"/>
      <c r="F5" s="346"/>
      <c r="G5" s="346"/>
      <c r="H5" s="346"/>
      <c r="I5" s="346"/>
      <c r="J5" s="346"/>
      <c r="K5" s="407" t="s">
        <v>60</v>
      </c>
      <c r="L5" s="407"/>
      <c r="M5" s="407"/>
      <c r="N5" s="407"/>
      <c r="O5" s="407"/>
      <c r="P5" s="407"/>
    </row>
    <row r="6" spans="1:20" ht="18">
      <c r="B6" s="59"/>
      <c r="C6" s="59"/>
      <c r="D6" s="59"/>
      <c r="E6" s="346" t="s">
        <v>82</v>
      </c>
      <c r="F6" s="346"/>
      <c r="G6" s="346"/>
      <c r="H6" s="346"/>
      <c r="I6" s="59"/>
      <c r="J6" s="59"/>
      <c r="K6" s="397" t="s">
        <v>69</v>
      </c>
      <c r="L6" s="397"/>
      <c r="M6" s="397"/>
      <c r="N6" s="397"/>
      <c r="O6" s="397"/>
      <c r="P6" s="397"/>
    </row>
    <row r="7" spans="1:20" ht="18">
      <c r="B7" s="346" t="s">
        <v>83</v>
      </c>
      <c r="C7" s="346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20" ht="18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20">
      <c r="B9" s="408" t="s">
        <v>70</v>
      </c>
      <c r="C9" s="411" t="s">
        <v>0</v>
      </c>
      <c r="D9" s="390" t="s">
        <v>71</v>
      </c>
      <c r="E9" s="413"/>
      <c r="F9" s="414" t="s">
        <v>72</v>
      </c>
      <c r="G9" s="390" t="s">
        <v>1</v>
      </c>
      <c r="H9" s="390"/>
      <c r="I9" s="390"/>
      <c r="J9" s="390"/>
      <c r="K9" s="390"/>
      <c r="L9" s="391"/>
      <c r="M9" s="390" t="s">
        <v>7</v>
      </c>
      <c r="N9" s="390"/>
      <c r="O9" s="390"/>
      <c r="P9" s="399"/>
    </row>
    <row r="10" spans="1:20">
      <c r="B10" s="409"/>
      <c r="C10" s="395"/>
      <c r="D10" s="381" t="s">
        <v>73</v>
      </c>
      <c r="E10" s="429" t="s">
        <v>74</v>
      </c>
      <c r="F10" s="375"/>
      <c r="G10" s="381" t="s">
        <v>3</v>
      </c>
      <c r="H10" s="389" t="s">
        <v>2</v>
      </c>
      <c r="I10" s="390"/>
      <c r="J10" s="390"/>
      <c r="K10" s="390"/>
      <c r="L10" s="391"/>
      <c r="M10" s="390" t="s">
        <v>4</v>
      </c>
      <c r="N10" s="391"/>
      <c r="O10" s="390" t="s">
        <v>11</v>
      </c>
      <c r="P10" s="391"/>
    </row>
    <row r="11" spans="1:20">
      <c r="B11" s="409"/>
      <c r="C11" s="395"/>
      <c r="D11" s="393"/>
      <c r="E11" s="430"/>
      <c r="F11" s="375"/>
      <c r="G11" s="393"/>
      <c r="H11" s="432" t="s">
        <v>75</v>
      </c>
      <c r="I11" s="432" t="s">
        <v>5</v>
      </c>
      <c r="J11" s="432" t="s">
        <v>76</v>
      </c>
      <c r="K11" s="432" t="s">
        <v>77</v>
      </c>
      <c r="L11" s="435" t="s">
        <v>6</v>
      </c>
      <c r="M11" s="73">
        <v>1</v>
      </c>
      <c r="N11" s="74">
        <v>2</v>
      </c>
      <c r="O11" s="73">
        <v>3</v>
      </c>
      <c r="P11" s="99">
        <v>4</v>
      </c>
    </row>
    <row r="12" spans="1:20">
      <c r="B12" s="409"/>
      <c r="C12" s="395"/>
      <c r="D12" s="393"/>
      <c r="E12" s="430"/>
      <c r="F12" s="375"/>
      <c r="G12" s="393"/>
      <c r="H12" s="433"/>
      <c r="I12" s="433"/>
      <c r="J12" s="433"/>
      <c r="K12" s="433"/>
      <c r="L12" s="436"/>
      <c r="M12" s="390" t="s">
        <v>64</v>
      </c>
      <c r="N12" s="390"/>
      <c r="O12" s="390"/>
      <c r="P12" s="399"/>
    </row>
    <row r="13" spans="1:20" ht="15.75" thickBot="1">
      <c r="B13" s="410"/>
      <c r="C13" s="412"/>
      <c r="D13" s="382"/>
      <c r="E13" s="431"/>
      <c r="F13" s="376"/>
      <c r="G13" s="382"/>
      <c r="H13" s="434"/>
      <c r="I13" s="434"/>
      <c r="J13" s="434"/>
      <c r="K13" s="434"/>
      <c r="L13" s="437"/>
      <c r="M13" s="75">
        <v>16</v>
      </c>
      <c r="N13" s="3">
        <v>16</v>
      </c>
      <c r="O13" s="2">
        <v>16</v>
      </c>
      <c r="P13" s="100">
        <v>0</v>
      </c>
      <c r="S13" s="101"/>
    </row>
    <row r="14" spans="1:20" ht="15.75" thickBot="1">
      <c r="B14" s="102">
        <v>1</v>
      </c>
      <c r="C14" s="103">
        <v>2</v>
      </c>
      <c r="D14" s="104">
        <v>3</v>
      </c>
      <c r="E14" s="103">
        <v>4</v>
      </c>
      <c r="F14" s="105">
        <v>5</v>
      </c>
      <c r="G14" s="104">
        <v>6</v>
      </c>
      <c r="H14" s="102">
        <v>7</v>
      </c>
      <c r="I14" s="102">
        <v>8</v>
      </c>
      <c r="J14" s="102">
        <v>9</v>
      </c>
      <c r="K14" s="103">
        <v>10</v>
      </c>
      <c r="L14" s="106">
        <v>11</v>
      </c>
      <c r="M14" s="77">
        <v>12</v>
      </c>
      <c r="N14" s="78">
        <v>13</v>
      </c>
      <c r="O14" s="104">
        <v>14</v>
      </c>
      <c r="P14" s="107">
        <v>15</v>
      </c>
      <c r="S14" s="101"/>
    </row>
    <row r="15" spans="1:20">
      <c r="B15" s="415"/>
      <c r="C15" s="416"/>
      <c r="D15" s="82"/>
      <c r="E15" s="83"/>
      <c r="F15" s="108"/>
      <c r="G15" s="82"/>
      <c r="H15" s="109"/>
      <c r="I15" s="109"/>
      <c r="J15" s="109"/>
      <c r="K15" s="109"/>
      <c r="L15" s="83"/>
      <c r="M15" s="82"/>
      <c r="N15" s="83"/>
      <c r="O15" s="82"/>
      <c r="P15" s="109"/>
    </row>
    <row r="16" spans="1:20" ht="30">
      <c r="A16" s="46"/>
      <c r="B16" s="4"/>
      <c r="C16" s="10" t="s">
        <v>20</v>
      </c>
      <c r="D16" s="65">
        <f>D17+D18+D19</f>
        <v>9</v>
      </c>
      <c r="E16" s="65">
        <f>E17+E18+E19</f>
        <v>270</v>
      </c>
      <c r="F16" s="65">
        <f>F17+F18+F19</f>
        <v>46</v>
      </c>
      <c r="G16" s="65">
        <f>G17+G19</f>
        <v>30</v>
      </c>
      <c r="H16" s="65"/>
      <c r="I16" s="65">
        <f>I17+I18+I19</f>
        <v>180</v>
      </c>
      <c r="J16" s="65">
        <f>J17+J18+J19</f>
        <v>6</v>
      </c>
      <c r="K16" s="65">
        <v>2</v>
      </c>
      <c r="L16" s="66"/>
      <c r="M16" s="66"/>
      <c r="N16" s="66"/>
      <c r="O16" s="4"/>
      <c r="P16" s="1"/>
      <c r="T16" s="101"/>
    </row>
    <row r="17" spans="1:23">
      <c r="A17" s="46"/>
      <c r="B17" s="4"/>
      <c r="C17" s="10" t="s">
        <v>14</v>
      </c>
      <c r="D17" s="6">
        <v>3</v>
      </c>
      <c r="E17" s="4">
        <v>90</v>
      </c>
      <c r="F17" s="1">
        <v>0</v>
      </c>
      <c r="G17" s="1">
        <v>30</v>
      </c>
      <c r="H17" s="1"/>
      <c r="I17" s="5">
        <v>60</v>
      </c>
      <c r="J17" s="11">
        <v>2</v>
      </c>
      <c r="K17" s="5">
        <v>2</v>
      </c>
      <c r="L17" s="4"/>
      <c r="M17" s="5"/>
      <c r="N17" s="34" t="s">
        <v>22</v>
      </c>
      <c r="O17" s="4"/>
      <c r="P17" s="1"/>
    </row>
    <row r="18" spans="1:23" ht="15.75" thickBot="1">
      <c r="A18" s="159" t="s">
        <v>100</v>
      </c>
      <c r="B18" s="4" t="s">
        <v>84</v>
      </c>
      <c r="C18" s="12" t="s">
        <v>18</v>
      </c>
      <c r="D18" s="6">
        <v>3</v>
      </c>
      <c r="E18" s="4">
        <v>90</v>
      </c>
      <c r="F18" s="1">
        <v>16</v>
      </c>
      <c r="G18" s="1">
        <v>14</v>
      </c>
      <c r="H18" s="1"/>
      <c r="I18" s="5">
        <v>60</v>
      </c>
      <c r="J18" s="11">
        <v>2</v>
      </c>
      <c r="K18" s="5"/>
      <c r="L18" s="4"/>
      <c r="M18" s="5"/>
      <c r="N18" s="34" t="s">
        <v>22</v>
      </c>
      <c r="O18" s="4"/>
      <c r="P18" s="1"/>
    </row>
    <row r="19" spans="1:23" ht="15" customHeight="1">
      <c r="B19" s="417" t="s">
        <v>78</v>
      </c>
      <c r="C19" s="418"/>
      <c r="D19" s="6">
        <v>3</v>
      </c>
      <c r="E19" s="4">
        <v>90</v>
      </c>
      <c r="F19" s="1">
        <v>30</v>
      </c>
      <c r="G19" s="1">
        <v>0</v>
      </c>
      <c r="H19" s="1"/>
      <c r="I19" s="5">
        <v>60</v>
      </c>
      <c r="J19" s="11">
        <v>2</v>
      </c>
      <c r="K19" s="5"/>
      <c r="L19" s="4"/>
      <c r="M19" s="5"/>
      <c r="N19" s="34" t="s">
        <v>22</v>
      </c>
      <c r="O19" s="87"/>
      <c r="P19" s="110"/>
      <c r="T19" s="101"/>
      <c r="U19" s="111"/>
    </row>
    <row r="20" spans="1:23">
      <c r="B20" s="112"/>
      <c r="C20" s="9"/>
      <c r="D20" s="113"/>
      <c r="E20" s="114"/>
      <c r="F20" s="115"/>
      <c r="G20" s="113"/>
      <c r="H20" s="58"/>
      <c r="I20" s="58"/>
      <c r="J20" s="58"/>
      <c r="K20" s="58"/>
      <c r="L20" s="114"/>
      <c r="M20" s="113"/>
      <c r="N20" s="114"/>
      <c r="O20" s="113"/>
      <c r="P20" s="58"/>
    </row>
    <row r="21" spans="1:23">
      <c r="B21" s="112"/>
      <c r="C21" s="116"/>
      <c r="D21" s="117"/>
      <c r="E21" s="118"/>
      <c r="F21" s="119"/>
      <c r="G21" s="117"/>
      <c r="H21" s="120"/>
      <c r="I21" s="118"/>
      <c r="J21" s="118"/>
      <c r="K21" s="118"/>
      <c r="L21" s="121"/>
      <c r="M21" s="117"/>
      <c r="N21" s="122"/>
      <c r="O21" s="123"/>
      <c r="P21" s="124"/>
    </row>
    <row r="22" spans="1:23">
      <c r="B22" s="112"/>
      <c r="C22" s="125"/>
      <c r="D22" s="113"/>
      <c r="E22" s="114"/>
      <c r="F22" s="115"/>
      <c r="G22" s="113"/>
      <c r="H22" s="58"/>
      <c r="I22" s="58"/>
      <c r="J22" s="58"/>
      <c r="K22" s="58"/>
      <c r="L22" s="114"/>
      <c r="M22" s="126"/>
      <c r="N22" s="114"/>
      <c r="O22" s="113"/>
      <c r="P22" s="58"/>
    </row>
    <row r="23" spans="1:23">
      <c r="B23" s="112"/>
      <c r="C23" s="9"/>
      <c r="D23" s="113"/>
      <c r="E23" s="114"/>
      <c r="F23" s="115"/>
      <c r="G23" s="113"/>
      <c r="H23" s="58"/>
      <c r="I23" s="58"/>
      <c r="J23" s="58"/>
      <c r="K23" s="58"/>
      <c r="L23" s="114"/>
      <c r="M23" s="126"/>
      <c r="N23" s="114"/>
      <c r="O23" s="113"/>
      <c r="P23" s="58"/>
      <c r="U23" s="127"/>
    </row>
    <row r="24" spans="1:23">
      <c r="B24" s="112"/>
      <c r="C24" s="128"/>
      <c r="D24" s="129"/>
      <c r="E24" s="125"/>
      <c r="F24" s="130"/>
      <c r="G24" s="129"/>
      <c r="H24" s="131"/>
      <c r="I24" s="132"/>
      <c r="J24" s="132"/>
      <c r="K24" s="132"/>
      <c r="L24" s="133"/>
      <c r="M24" s="134"/>
      <c r="N24" s="133"/>
      <c r="O24" s="134"/>
      <c r="P24" s="132"/>
    </row>
    <row r="25" spans="1:23">
      <c r="B25" s="112"/>
      <c r="C25" s="9"/>
      <c r="D25" s="113"/>
      <c r="E25" s="114"/>
      <c r="F25" s="115"/>
      <c r="G25" s="113"/>
      <c r="H25" s="58"/>
      <c r="I25" s="58"/>
      <c r="J25" s="58"/>
      <c r="K25" s="58"/>
      <c r="L25" s="114"/>
      <c r="M25" s="126"/>
      <c r="N25" s="114"/>
      <c r="O25" s="113"/>
      <c r="P25" s="58"/>
    </row>
    <row r="26" spans="1:23">
      <c r="B26" s="112"/>
      <c r="C26" s="10"/>
      <c r="D26" s="113"/>
      <c r="E26" s="114"/>
      <c r="F26" s="115"/>
      <c r="G26" s="113"/>
      <c r="H26" s="58"/>
      <c r="I26" s="58"/>
      <c r="J26" s="58"/>
      <c r="K26" s="58"/>
      <c r="L26" s="114"/>
      <c r="M26" s="135"/>
      <c r="N26" s="114"/>
      <c r="O26" s="113"/>
      <c r="P26" s="58"/>
    </row>
    <row r="27" spans="1:23" s="137" customFormat="1">
      <c r="B27" s="112"/>
      <c r="C27" s="125"/>
      <c r="D27" s="113"/>
      <c r="E27" s="114"/>
      <c r="F27" s="115"/>
      <c r="G27" s="113"/>
      <c r="H27" s="58"/>
      <c r="I27" s="58"/>
      <c r="J27" s="58"/>
      <c r="K27" s="58"/>
      <c r="L27" s="114"/>
      <c r="M27" s="136"/>
      <c r="N27" s="114"/>
      <c r="O27" s="113"/>
      <c r="P27" s="58"/>
      <c r="Q27" s="101"/>
      <c r="R27" s="101"/>
      <c r="S27" s="101"/>
      <c r="T27" s="101"/>
      <c r="U27" s="101"/>
      <c r="V27" s="101"/>
      <c r="W27" s="86"/>
    </row>
    <row r="28" spans="1:23">
      <c r="B28" s="112"/>
      <c r="C28" s="9"/>
      <c r="D28" s="113"/>
      <c r="E28" s="114"/>
      <c r="F28" s="115"/>
      <c r="G28" s="113"/>
      <c r="H28" s="58"/>
      <c r="I28" s="58"/>
      <c r="J28" s="58"/>
      <c r="K28" s="58"/>
      <c r="L28" s="114"/>
      <c r="M28" s="113"/>
      <c r="N28" s="114"/>
      <c r="O28" s="113"/>
      <c r="P28" s="58"/>
      <c r="Q28" s="101"/>
      <c r="R28" s="101"/>
      <c r="S28" s="101"/>
      <c r="T28" s="101"/>
      <c r="U28" s="101"/>
      <c r="V28" s="101"/>
    </row>
    <row r="29" spans="1:23">
      <c r="B29" s="112"/>
      <c r="C29" s="9"/>
      <c r="D29" s="113"/>
      <c r="E29" s="114"/>
      <c r="F29" s="115"/>
      <c r="G29" s="113"/>
      <c r="H29" s="58"/>
      <c r="I29" s="58"/>
      <c r="J29" s="58"/>
      <c r="K29" s="58"/>
      <c r="L29" s="114"/>
      <c r="M29" s="113"/>
      <c r="N29" s="114"/>
      <c r="O29" s="113"/>
      <c r="P29" s="58"/>
      <c r="Q29" s="101"/>
      <c r="R29" s="101"/>
      <c r="S29" s="101"/>
      <c r="T29" s="101"/>
      <c r="U29" s="101"/>
      <c r="V29" s="101"/>
    </row>
    <row r="30" spans="1:23">
      <c r="B30" s="112"/>
      <c r="C30" s="9"/>
      <c r="D30" s="113"/>
      <c r="E30" s="114"/>
      <c r="F30" s="115"/>
      <c r="G30" s="113"/>
      <c r="H30" s="58"/>
      <c r="I30" s="58"/>
      <c r="J30" s="58"/>
      <c r="K30" s="58"/>
      <c r="L30" s="114"/>
      <c r="M30" s="113"/>
      <c r="N30" s="114"/>
      <c r="O30" s="136"/>
      <c r="P30" s="58"/>
      <c r="Q30" s="101"/>
      <c r="R30" s="101"/>
      <c r="S30" s="101"/>
      <c r="T30" s="101"/>
      <c r="U30" s="101"/>
      <c r="V30" s="101"/>
    </row>
    <row r="31" spans="1:23">
      <c r="B31" s="112"/>
      <c r="C31" s="9"/>
      <c r="D31" s="113"/>
      <c r="E31" s="114"/>
      <c r="F31" s="115"/>
      <c r="G31" s="113"/>
      <c r="H31" s="58"/>
      <c r="I31" s="58"/>
      <c r="J31" s="58"/>
      <c r="K31" s="58"/>
      <c r="L31" s="114"/>
      <c r="M31" s="113"/>
      <c r="N31" s="114"/>
      <c r="O31" s="113"/>
      <c r="P31" s="58"/>
      <c r="Q31" s="101"/>
      <c r="R31" s="101"/>
      <c r="S31" s="101"/>
      <c r="T31" s="101"/>
      <c r="U31" s="101"/>
      <c r="V31" s="101"/>
    </row>
    <row r="32" spans="1:23">
      <c r="B32" s="112"/>
      <c r="C32" s="9"/>
      <c r="D32" s="113"/>
      <c r="E32" s="114"/>
      <c r="F32" s="115"/>
      <c r="G32" s="113"/>
      <c r="H32" s="58"/>
      <c r="I32" s="58"/>
      <c r="J32" s="58"/>
      <c r="K32" s="58"/>
      <c r="L32" s="114"/>
      <c r="M32" s="126"/>
      <c r="N32" s="138"/>
      <c r="O32" s="113"/>
      <c r="P32" s="58"/>
      <c r="Q32" s="101"/>
      <c r="R32" s="101"/>
      <c r="S32" s="101"/>
      <c r="T32" s="101"/>
      <c r="U32" s="101"/>
      <c r="V32" s="101"/>
    </row>
    <row r="33" spans="2:23">
      <c r="B33" s="112"/>
      <c r="C33" s="9"/>
      <c r="D33" s="113"/>
      <c r="E33" s="114"/>
      <c r="F33" s="115"/>
      <c r="G33" s="113"/>
      <c r="H33" s="58"/>
      <c r="I33" s="58"/>
      <c r="J33" s="58"/>
      <c r="K33" s="58"/>
      <c r="L33" s="114"/>
      <c r="M33" s="126"/>
      <c r="N33" s="138"/>
      <c r="O33" s="113"/>
      <c r="P33" s="139"/>
      <c r="Q33" s="101"/>
      <c r="R33" s="101"/>
      <c r="S33" s="101"/>
      <c r="T33" s="101"/>
      <c r="U33" s="101"/>
      <c r="V33" s="101"/>
    </row>
    <row r="34" spans="2:23">
      <c r="B34" s="112"/>
      <c r="C34" s="9"/>
      <c r="D34" s="113"/>
      <c r="E34" s="114"/>
      <c r="F34" s="115"/>
      <c r="G34" s="113"/>
      <c r="H34" s="58"/>
      <c r="I34" s="58"/>
      <c r="J34" s="58"/>
      <c r="K34" s="58"/>
      <c r="L34" s="114"/>
      <c r="M34" s="113"/>
      <c r="N34" s="114"/>
      <c r="O34" s="113"/>
      <c r="P34" s="58"/>
      <c r="Q34" s="101"/>
      <c r="R34" s="101"/>
      <c r="S34" s="101"/>
      <c r="T34" s="101"/>
      <c r="U34" s="101"/>
      <c r="V34" s="101"/>
    </row>
    <row r="35" spans="2:23">
      <c r="B35" s="112"/>
      <c r="C35" s="140"/>
      <c r="D35" s="113"/>
      <c r="E35" s="114"/>
      <c r="F35" s="115"/>
      <c r="G35" s="113"/>
      <c r="H35" s="58"/>
      <c r="I35" s="58"/>
      <c r="J35" s="58"/>
      <c r="K35" s="58"/>
      <c r="L35" s="114"/>
      <c r="M35" s="113"/>
      <c r="N35" s="114"/>
      <c r="O35" s="141"/>
      <c r="P35" s="139"/>
      <c r="Q35" s="101"/>
      <c r="R35" s="101"/>
      <c r="S35" s="101"/>
      <c r="T35" s="101"/>
      <c r="U35" s="101"/>
      <c r="V35" s="101"/>
    </row>
    <row r="36" spans="2:23">
      <c r="B36" s="419" t="s">
        <v>8</v>
      </c>
      <c r="C36" s="420"/>
      <c r="D36" s="142"/>
      <c r="E36" s="143"/>
      <c r="F36" s="144"/>
      <c r="G36" s="142"/>
      <c r="H36" s="145"/>
      <c r="I36" s="145"/>
      <c r="J36" s="145"/>
      <c r="K36" s="145"/>
      <c r="L36" s="143"/>
      <c r="M36" s="142"/>
      <c r="N36" s="143"/>
      <c r="O36" s="142"/>
      <c r="P36" s="146"/>
      <c r="Q36" s="101"/>
      <c r="R36" s="101"/>
      <c r="S36" s="101"/>
      <c r="T36" s="101"/>
      <c r="U36" s="101"/>
      <c r="V36" s="101"/>
    </row>
    <row r="37" spans="2:23" s="137" customFormat="1">
      <c r="B37" s="112"/>
      <c r="C37" s="10"/>
      <c r="D37" s="421"/>
      <c r="E37" s="423"/>
      <c r="F37" s="425"/>
      <c r="G37" s="421"/>
      <c r="H37" s="427"/>
      <c r="I37" s="427"/>
      <c r="J37" s="427"/>
      <c r="K37" s="427"/>
      <c r="L37" s="423"/>
      <c r="M37" s="421"/>
      <c r="N37" s="423"/>
      <c r="O37" s="421"/>
      <c r="P37" s="427"/>
      <c r="Q37" s="101"/>
      <c r="R37" s="101"/>
      <c r="S37" s="101"/>
      <c r="T37" s="101"/>
      <c r="U37" s="101"/>
      <c r="V37" s="101"/>
      <c r="W37" s="86"/>
    </row>
    <row r="38" spans="2:23" s="137" customFormat="1">
      <c r="B38" s="112"/>
      <c r="C38" s="10"/>
      <c r="D38" s="422"/>
      <c r="E38" s="424"/>
      <c r="F38" s="426"/>
      <c r="G38" s="422"/>
      <c r="H38" s="428"/>
      <c r="I38" s="428"/>
      <c r="J38" s="428"/>
      <c r="K38" s="428"/>
      <c r="L38" s="424"/>
      <c r="M38" s="422"/>
      <c r="N38" s="424"/>
      <c r="O38" s="422"/>
      <c r="P38" s="428"/>
      <c r="Q38" s="101"/>
      <c r="R38" s="101"/>
      <c r="S38" s="101"/>
      <c r="T38" s="101"/>
      <c r="U38" s="101"/>
      <c r="V38" s="101"/>
      <c r="W38" s="86"/>
    </row>
    <row r="39" spans="2:23" s="137" customFormat="1">
      <c r="B39" s="112"/>
      <c r="C39" s="125"/>
      <c r="D39" s="421"/>
      <c r="E39" s="423"/>
      <c r="F39" s="425"/>
      <c r="G39" s="421"/>
      <c r="H39" s="427"/>
      <c r="I39" s="427"/>
      <c r="J39" s="427"/>
      <c r="K39" s="427"/>
      <c r="L39" s="423"/>
      <c r="M39" s="438"/>
      <c r="N39" s="427"/>
      <c r="O39" s="427"/>
      <c r="P39" s="440"/>
      <c r="Q39" s="101"/>
      <c r="R39" s="101"/>
      <c r="S39" s="101"/>
      <c r="T39" s="101"/>
      <c r="U39" s="101"/>
      <c r="V39" s="101"/>
      <c r="W39" s="86"/>
    </row>
    <row r="40" spans="2:23" s="137" customFormat="1">
      <c r="B40" s="112"/>
      <c r="C40" s="125"/>
      <c r="D40" s="422"/>
      <c r="E40" s="424"/>
      <c r="F40" s="426"/>
      <c r="G40" s="422"/>
      <c r="H40" s="428"/>
      <c r="I40" s="428"/>
      <c r="J40" s="428"/>
      <c r="K40" s="428"/>
      <c r="L40" s="424"/>
      <c r="M40" s="439"/>
      <c r="N40" s="428"/>
      <c r="O40" s="428"/>
      <c r="P40" s="441"/>
      <c r="Q40" s="101"/>
      <c r="R40" s="101"/>
      <c r="S40" s="101"/>
      <c r="T40" s="101"/>
      <c r="U40" s="101"/>
      <c r="V40" s="101"/>
      <c r="W40" s="86"/>
    </row>
    <row r="41" spans="2:23" s="137" customFormat="1">
      <c r="B41" s="112"/>
      <c r="C41" s="125"/>
      <c r="D41" s="421"/>
      <c r="E41" s="423"/>
      <c r="F41" s="425"/>
      <c r="G41" s="421"/>
      <c r="H41" s="427"/>
      <c r="I41" s="427"/>
      <c r="J41" s="427"/>
      <c r="K41" s="427"/>
      <c r="L41" s="423"/>
      <c r="M41" s="438"/>
      <c r="N41" s="442"/>
      <c r="O41" s="421"/>
      <c r="P41" s="440"/>
      <c r="Q41" s="101"/>
      <c r="R41" s="101"/>
      <c r="S41" s="101"/>
      <c r="T41" s="101"/>
      <c r="U41" s="101"/>
      <c r="V41" s="101"/>
      <c r="W41" s="86"/>
    </row>
    <row r="42" spans="2:23" s="137" customFormat="1">
      <c r="B42" s="112"/>
      <c r="C42" s="125"/>
      <c r="D42" s="422"/>
      <c r="E42" s="424"/>
      <c r="F42" s="426"/>
      <c r="G42" s="422"/>
      <c r="H42" s="428"/>
      <c r="I42" s="428"/>
      <c r="J42" s="428"/>
      <c r="K42" s="428"/>
      <c r="L42" s="424"/>
      <c r="M42" s="439"/>
      <c r="N42" s="443"/>
      <c r="O42" s="422"/>
      <c r="P42" s="441"/>
      <c r="Q42" s="101"/>
      <c r="R42" s="101"/>
      <c r="S42" s="101"/>
      <c r="T42" s="101"/>
      <c r="U42" s="101"/>
      <c r="V42" s="101"/>
      <c r="W42" s="86"/>
    </row>
    <row r="43" spans="2:23" s="137" customFormat="1">
      <c r="B43" s="112"/>
      <c r="C43" s="125"/>
      <c r="D43" s="421"/>
      <c r="E43" s="423"/>
      <c r="F43" s="425"/>
      <c r="G43" s="421"/>
      <c r="H43" s="427"/>
      <c r="I43" s="427"/>
      <c r="J43" s="427"/>
      <c r="K43" s="427"/>
      <c r="L43" s="423"/>
      <c r="M43" s="438"/>
      <c r="N43" s="442"/>
      <c r="O43" s="421"/>
      <c r="P43" s="440"/>
      <c r="Q43" s="101"/>
      <c r="R43" s="101"/>
      <c r="S43" s="101"/>
      <c r="T43" s="101"/>
      <c r="U43" s="101"/>
      <c r="V43" s="101"/>
      <c r="W43" s="86"/>
    </row>
    <row r="44" spans="2:23" s="137" customFormat="1">
      <c r="B44" s="112"/>
      <c r="C44" s="125"/>
      <c r="D44" s="422"/>
      <c r="E44" s="424"/>
      <c r="F44" s="426"/>
      <c r="G44" s="422"/>
      <c r="H44" s="428"/>
      <c r="I44" s="428"/>
      <c r="J44" s="428"/>
      <c r="K44" s="428"/>
      <c r="L44" s="424"/>
      <c r="M44" s="439"/>
      <c r="N44" s="443"/>
      <c r="O44" s="422"/>
      <c r="P44" s="441"/>
      <c r="Q44" s="101"/>
      <c r="R44" s="101"/>
      <c r="S44" s="101"/>
      <c r="T44" s="101"/>
      <c r="U44" s="101"/>
      <c r="V44" s="101"/>
      <c r="W44" s="86"/>
    </row>
    <row r="45" spans="2:23" s="137" customFormat="1">
      <c r="B45" s="112"/>
      <c r="C45" s="125"/>
      <c r="D45" s="421"/>
      <c r="E45" s="442"/>
      <c r="F45" s="425"/>
      <c r="G45" s="421"/>
      <c r="H45" s="427"/>
      <c r="I45" s="427"/>
      <c r="J45" s="427"/>
      <c r="K45" s="427"/>
      <c r="L45" s="423"/>
      <c r="M45" s="438"/>
      <c r="N45" s="442"/>
      <c r="O45" s="421"/>
      <c r="P45" s="440"/>
      <c r="Q45" s="101"/>
      <c r="R45" s="101"/>
      <c r="S45" s="101"/>
      <c r="T45" s="101"/>
      <c r="U45" s="101"/>
      <c r="V45" s="101"/>
      <c r="W45" s="86"/>
    </row>
    <row r="46" spans="2:23" s="101" customFormat="1">
      <c r="B46" s="112"/>
      <c r="C46" s="147"/>
      <c r="D46" s="422"/>
      <c r="E46" s="443"/>
      <c r="F46" s="426"/>
      <c r="G46" s="422"/>
      <c r="H46" s="428"/>
      <c r="I46" s="428"/>
      <c r="J46" s="428"/>
      <c r="K46" s="428"/>
      <c r="L46" s="424"/>
      <c r="M46" s="439"/>
      <c r="N46" s="443"/>
      <c r="O46" s="422"/>
      <c r="P46" s="441"/>
    </row>
    <row r="47" spans="2:23">
      <c r="B47" s="419" t="s">
        <v>79</v>
      </c>
      <c r="C47" s="420"/>
      <c r="D47" s="148"/>
      <c r="E47" s="149"/>
      <c r="F47" s="150"/>
      <c r="G47" s="148"/>
      <c r="H47" s="151"/>
      <c r="I47" s="151"/>
      <c r="J47" s="151"/>
      <c r="K47" s="151"/>
      <c r="L47" s="149"/>
      <c r="M47" s="148"/>
      <c r="N47" s="149"/>
      <c r="O47" s="148"/>
      <c r="P47" s="151"/>
    </row>
    <row r="48" spans="2:23">
      <c r="B48" s="152"/>
      <c r="C48" s="9"/>
      <c r="D48" s="113"/>
      <c r="E48" s="114"/>
      <c r="F48" s="115"/>
      <c r="G48" s="58"/>
      <c r="H48" s="132"/>
      <c r="I48" s="58"/>
      <c r="J48" s="58"/>
      <c r="K48" s="58"/>
      <c r="L48" s="114"/>
      <c r="M48" s="113"/>
      <c r="N48" s="114"/>
      <c r="O48" s="113"/>
      <c r="P48" s="58"/>
    </row>
    <row r="49" spans="2:25" ht="15" customHeight="1">
      <c r="B49" s="152"/>
      <c r="C49" s="9"/>
      <c r="D49" s="113"/>
      <c r="E49" s="114"/>
      <c r="F49" s="115"/>
      <c r="G49" s="58"/>
      <c r="H49" s="132"/>
      <c r="I49" s="58"/>
      <c r="J49" s="58"/>
      <c r="K49" s="58"/>
      <c r="L49" s="114"/>
      <c r="M49" s="113"/>
      <c r="N49" s="114"/>
      <c r="O49" s="113"/>
      <c r="P49" s="58"/>
    </row>
    <row r="50" spans="2:25">
      <c r="B50" s="152"/>
      <c r="C50" s="9"/>
      <c r="D50" s="113"/>
      <c r="E50" s="114"/>
      <c r="F50" s="115"/>
      <c r="G50" s="58"/>
      <c r="H50" s="132"/>
      <c r="I50" s="58"/>
      <c r="J50" s="58"/>
      <c r="K50" s="58"/>
      <c r="L50" s="114"/>
      <c r="M50" s="113"/>
      <c r="N50" s="114"/>
      <c r="O50" s="113"/>
      <c r="P50" s="58"/>
    </row>
    <row r="51" spans="2:25">
      <c r="B51" s="152"/>
      <c r="C51" s="9"/>
      <c r="D51" s="113"/>
      <c r="E51" s="114"/>
      <c r="F51" s="115"/>
      <c r="G51" s="58"/>
      <c r="H51" s="132"/>
      <c r="I51" s="58"/>
      <c r="J51" s="58"/>
      <c r="K51" s="58"/>
      <c r="L51" s="114"/>
      <c r="M51" s="113"/>
      <c r="N51" s="114"/>
      <c r="O51" s="113"/>
      <c r="P51" s="58"/>
    </row>
    <row r="52" spans="2:25" ht="18" customHeight="1">
      <c r="B52" s="419" t="s">
        <v>80</v>
      </c>
      <c r="C52" s="420"/>
      <c r="D52" s="153"/>
      <c r="E52" s="154"/>
      <c r="F52" s="155"/>
      <c r="G52" s="146"/>
      <c r="H52" s="156"/>
      <c r="I52" s="146"/>
      <c r="J52" s="146"/>
      <c r="K52" s="146"/>
      <c r="L52" s="154"/>
      <c r="M52" s="153"/>
      <c r="N52" s="154"/>
      <c r="O52" s="153"/>
      <c r="P52" s="146"/>
    </row>
    <row r="53" spans="2:25">
      <c r="B53" s="152"/>
      <c r="C53" s="9"/>
      <c r="D53" s="113"/>
      <c r="E53" s="114"/>
      <c r="F53" s="115"/>
      <c r="G53" s="58"/>
      <c r="H53" s="132"/>
      <c r="I53" s="58"/>
      <c r="J53" s="58"/>
      <c r="K53" s="58"/>
      <c r="L53" s="114"/>
      <c r="M53" s="113"/>
      <c r="N53" s="114"/>
      <c r="O53" s="113"/>
      <c r="P53" s="58"/>
    </row>
    <row r="54" spans="2:25" ht="19.5" customHeight="1">
      <c r="B54" s="444" t="s">
        <v>3</v>
      </c>
      <c r="C54" s="445"/>
      <c r="D54" s="4">
        <f>D52+D36+D19+D15</f>
        <v>3</v>
      </c>
      <c r="E54" s="5"/>
      <c r="F54" s="6">
        <f>F52+F47+F36+F19+F15</f>
        <v>30</v>
      </c>
      <c r="G54" s="4">
        <f>G52+G47+G36+G19+G15</f>
        <v>0</v>
      </c>
      <c r="H54" s="1">
        <f>H36+H19+H15</f>
        <v>0</v>
      </c>
      <c r="I54" s="1">
        <f>I15</f>
        <v>0</v>
      </c>
      <c r="J54" s="1"/>
      <c r="K54" s="1"/>
      <c r="L54" s="5">
        <f>L36+L19+L15</f>
        <v>0</v>
      </c>
      <c r="M54" s="4">
        <f>M47+M36+M19+M15</f>
        <v>0</v>
      </c>
      <c r="N54" s="5" t="e">
        <f>N47+N36+N19</f>
        <v>#VALUE!</v>
      </c>
      <c r="O54" s="4">
        <f>O47+O36+O19</f>
        <v>0</v>
      </c>
      <c r="P54" s="1">
        <f>P47</f>
        <v>0</v>
      </c>
    </row>
    <row r="55" spans="2:2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</row>
    <row r="56" spans="2:25">
      <c r="B56" s="157"/>
      <c r="C56" s="157"/>
      <c r="D56" s="157"/>
      <c r="E56" s="157"/>
      <c r="F56" s="157"/>
      <c r="G56" s="446" t="s">
        <v>81</v>
      </c>
      <c r="H56" s="446"/>
      <c r="I56" s="446"/>
      <c r="J56" s="446"/>
      <c r="K56" s="446"/>
      <c r="L56" s="446"/>
      <c r="M56" s="446"/>
      <c r="N56" s="446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</row>
    <row r="57" spans="2:25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</row>
    <row r="58" spans="2:25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2:25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2:25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</row>
    <row r="61" spans="2:25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</row>
    <row r="62" spans="2:25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</row>
    <row r="63" spans="2:25" ht="21" customHeight="1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</row>
    <row r="64" spans="2:25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</row>
    <row r="65" spans="2:16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</row>
    <row r="66" spans="2:16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</row>
    <row r="67" spans="2:16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</row>
    <row r="68" spans="2:16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</row>
    <row r="69" spans="2:16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</row>
    <row r="70" spans="2:16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</row>
    <row r="71" spans="2:16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</row>
    <row r="72" spans="2:16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</row>
    <row r="73" spans="2:16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</row>
  </sheetData>
  <mergeCells count="100">
    <mergeCell ref="B47:C47"/>
    <mergeCell ref="B52:C52"/>
    <mergeCell ref="B54:C54"/>
    <mergeCell ref="G56:N56"/>
    <mergeCell ref="J45:J46"/>
    <mergeCell ref="K45:K46"/>
    <mergeCell ref="L45:L46"/>
    <mergeCell ref="M45:M46"/>
    <mergeCell ref="N45:N46"/>
    <mergeCell ref="M43:M44"/>
    <mergeCell ref="N43:N44"/>
    <mergeCell ref="O43:O44"/>
    <mergeCell ref="P43:P44"/>
    <mergeCell ref="D45:D46"/>
    <mergeCell ref="E45:E46"/>
    <mergeCell ref="F45:F46"/>
    <mergeCell ref="G45:G46"/>
    <mergeCell ref="H45:H46"/>
    <mergeCell ref="I45:I46"/>
    <mergeCell ref="P45:P46"/>
    <mergeCell ref="O45:O46"/>
    <mergeCell ref="I43:I44"/>
    <mergeCell ref="J43:J44"/>
    <mergeCell ref="K43:K44"/>
    <mergeCell ref="L43:L44"/>
    <mergeCell ref="L41:L42"/>
    <mergeCell ref="D43:D44"/>
    <mergeCell ref="E43:E44"/>
    <mergeCell ref="F43:F44"/>
    <mergeCell ref="G43:G44"/>
    <mergeCell ref="H43:H44"/>
    <mergeCell ref="M39:M40"/>
    <mergeCell ref="N39:N40"/>
    <mergeCell ref="O39:O40"/>
    <mergeCell ref="P39:P40"/>
    <mergeCell ref="D41:D42"/>
    <mergeCell ref="E41:E42"/>
    <mergeCell ref="F41:F42"/>
    <mergeCell ref="G41:G42"/>
    <mergeCell ref="H41:H42"/>
    <mergeCell ref="I41:I42"/>
    <mergeCell ref="P41:P42"/>
    <mergeCell ref="M41:M42"/>
    <mergeCell ref="N41:N42"/>
    <mergeCell ref="O41:O42"/>
    <mergeCell ref="J41:J42"/>
    <mergeCell ref="K41:K42"/>
    <mergeCell ref="P37:P38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J37:J38"/>
    <mergeCell ref="K37:K38"/>
    <mergeCell ref="L37:L38"/>
    <mergeCell ref="M37:M38"/>
    <mergeCell ref="N37:N38"/>
    <mergeCell ref="O37:O38"/>
    <mergeCell ref="F37:F38"/>
    <mergeCell ref="G37:G38"/>
    <mergeCell ref="H37:H38"/>
    <mergeCell ref="I37:I38"/>
    <mergeCell ref="E10:E13"/>
    <mergeCell ref="G10:G13"/>
    <mergeCell ref="H10:L10"/>
    <mergeCell ref="H11:H13"/>
    <mergeCell ref="I11:I13"/>
    <mergeCell ref="J11:J13"/>
    <mergeCell ref="K11:K13"/>
    <mergeCell ref="L11:L13"/>
    <mergeCell ref="B15:C15"/>
    <mergeCell ref="B19:C19"/>
    <mergeCell ref="B36:C36"/>
    <mergeCell ref="D37:D38"/>
    <mergeCell ref="E37:E38"/>
    <mergeCell ref="E6:H6"/>
    <mergeCell ref="K6:P6"/>
    <mergeCell ref="G9:L9"/>
    <mergeCell ref="M9:P9"/>
    <mergeCell ref="M12:P12"/>
    <mergeCell ref="M10:N10"/>
    <mergeCell ref="O10:P10"/>
    <mergeCell ref="B7:C7"/>
    <mergeCell ref="B9:B13"/>
    <mergeCell ref="C9:C13"/>
    <mergeCell ref="D9:E9"/>
    <mergeCell ref="F9:F13"/>
    <mergeCell ref="D10:D13"/>
    <mergeCell ref="D5:J5"/>
    <mergeCell ref="K5:P5"/>
    <mergeCell ref="C1:O1"/>
    <mergeCell ref="B2:C2"/>
    <mergeCell ref="B4:C4"/>
    <mergeCell ref="D4:I4"/>
    <mergeCell ref="K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arka</vt:lpstr>
      <vt:lpstr>heraka</vt:lpstr>
      <vt:lpstr>Лист1</vt:lpstr>
      <vt:lpstr>Лист2</vt:lpstr>
      <vt:lpstr>arka!Область_печати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ggasparyan</dc:creator>
  <cp:lastModifiedBy>Orange047-111111</cp:lastModifiedBy>
  <cp:lastPrinted>2019-09-03T06:03:16Z</cp:lastPrinted>
  <dcterms:created xsi:type="dcterms:W3CDTF">2013-09-13T12:11:28Z</dcterms:created>
  <dcterms:modified xsi:type="dcterms:W3CDTF">2020-08-05T07:28:51Z</dcterms:modified>
</cp:coreProperties>
</file>