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1580"/>
  </bookViews>
  <sheets>
    <sheet name="Մանկ." sheetId="3" r:id="rId1"/>
    <sheet name="Ընդհ." sheetId="4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BG16" i="3"/>
  <c r="BF16"/>
  <c r="BE16"/>
  <c r="BD16"/>
  <c r="BC16"/>
  <c r="BB16"/>
  <c r="BH15"/>
  <c r="BH14"/>
  <c r="BH13"/>
  <c r="BH12"/>
  <c r="BH16" s="1"/>
  <c r="AD51"/>
  <c r="AF51"/>
  <c r="AH51"/>
  <c r="AJ51"/>
  <c r="AL51"/>
  <c r="AN51"/>
  <c r="AD50"/>
  <c r="AF50"/>
  <c r="AH50"/>
  <c r="AJ50"/>
  <c r="AL50"/>
  <c r="AN50"/>
  <c r="AF111"/>
  <c r="AH111"/>
  <c r="AJ111"/>
  <c r="AL111"/>
  <c r="AN111"/>
  <c r="AP50"/>
  <c r="AQ50"/>
  <c r="AR50"/>
  <c r="AS50"/>
  <c r="AT50"/>
  <c r="AU50"/>
  <c r="AV50"/>
  <c r="AW50"/>
  <c r="BA50"/>
  <c r="BD50"/>
  <c r="BE50"/>
  <c r="AB50"/>
  <c r="AB51"/>
  <c r="AD111"/>
  <c r="AD103"/>
  <c r="AD25"/>
  <c r="AQ111"/>
  <c r="AR111"/>
  <c r="AW111"/>
  <c r="AX111"/>
  <c r="AY111"/>
  <c r="AZ111"/>
  <c r="BA111"/>
  <c r="AH24"/>
  <c r="AJ24"/>
  <c r="AL24"/>
  <c r="AN24"/>
  <c r="AF24"/>
  <c r="AD24"/>
  <c r="AF25"/>
  <c r="AH25"/>
  <c r="AJ25"/>
  <c r="AL25"/>
  <c r="AN25"/>
  <c r="BD111"/>
  <c r="BB111"/>
  <c r="BC111"/>
  <c r="AP111"/>
  <c r="AB103"/>
  <c r="AN90"/>
  <c r="AH89"/>
  <c r="F61" l="1"/>
  <c r="F62"/>
  <c r="AQ90"/>
  <c r="AR90"/>
  <c r="AS90"/>
  <c r="AT90"/>
  <c r="AU90"/>
  <c r="AV90"/>
  <c r="AW90"/>
  <c r="AX90"/>
  <c r="AY90"/>
  <c r="AZ90"/>
  <c r="BA90"/>
  <c r="BB90"/>
  <c r="BC90"/>
  <c r="BD90"/>
  <c r="BE90"/>
  <c r="AP90"/>
  <c r="BE103"/>
  <c r="AQ103"/>
  <c r="AR103"/>
  <c r="AS103"/>
  <c r="AT103"/>
  <c r="AU103"/>
  <c r="AV103"/>
  <c r="AW103"/>
  <c r="AX103"/>
  <c r="AY103"/>
  <c r="AZ103"/>
  <c r="BA103"/>
  <c r="BB103"/>
  <c r="BC103"/>
  <c r="BD103"/>
  <c r="AP103"/>
  <c r="AQ51"/>
  <c r="AR51"/>
  <c r="AS51"/>
  <c r="AT51"/>
  <c r="AU51"/>
  <c r="BB51"/>
  <c r="BC51"/>
  <c r="BD51"/>
  <c r="BE51"/>
  <c r="AP51"/>
  <c r="AB90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3"/>
  <c r="AH74"/>
  <c r="AH75"/>
  <c r="AH76"/>
  <c r="AH78"/>
  <c r="AH79"/>
  <c r="AH80"/>
  <c r="AH81"/>
  <c r="AH82"/>
  <c r="AH83"/>
  <c r="AH84"/>
  <c r="AH85"/>
  <c r="AH86"/>
  <c r="AH88"/>
  <c r="AB39"/>
  <c r="AF39"/>
  <c r="AH39"/>
  <c r="AJ39"/>
  <c r="AL39"/>
  <c r="AN39"/>
  <c r="AD39"/>
  <c r="BE111" l="1"/>
  <c r="F104"/>
  <c r="F105"/>
  <c r="BF91"/>
  <c r="BF93"/>
  <c r="BF95"/>
  <c r="BF97"/>
  <c r="BF99"/>
  <c r="BF101"/>
  <c r="F57"/>
  <c r="F58"/>
  <c r="F59"/>
  <c r="F60"/>
  <c r="AF103" l="1"/>
  <c r="AH103"/>
  <c r="AJ103"/>
  <c r="AL103"/>
  <c r="AN103"/>
  <c r="AF46" i="4" l="1"/>
  <c r="AD46" s="1"/>
  <c r="AF53" l="1"/>
  <c r="AF54"/>
  <c r="AF55"/>
  <c r="AF56"/>
  <c r="AF57"/>
  <c r="AF58"/>
  <c r="AF59"/>
  <c r="AF60"/>
  <c r="AF61"/>
  <c r="AF62"/>
  <c r="AD53"/>
  <c r="AD54"/>
  <c r="AD55"/>
  <c r="AD56"/>
  <c r="AD57"/>
  <c r="AD58"/>
  <c r="AD59"/>
  <c r="AD60"/>
  <c r="AD61"/>
  <c r="AD62"/>
  <c r="AF108"/>
  <c r="AD108" s="1"/>
  <c r="AF107"/>
  <c r="AD107" s="1"/>
  <c r="AF106"/>
  <c r="AD106" s="1"/>
  <c r="AF105"/>
  <c r="AD105" s="1"/>
  <c r="AF104"/>
  <c r="AD104" s="1"/>
  <c r="AF103"/>
  <c r="AD103" s="1"/>
  <c r="AF102"/>
  <c r="AD102" s="1"/>
  <c r="AF101"/>
  <c r="AD101" s="1"/>
  <c r="AF100"/>
  <c r="AD100" s="1"/>
  <c r="BE99"/>
  <c r="BD99"/>
  <c r="BC99"/>
  <c r="BB99"/>
  <c r="BA99"/>
  <c r="AZ99"/>
  <c r="AY99"/>
  <c r="AX99"/>
  <c r="AW99"/>
  <c r="AV99"/>
  <c r="AU99"/>
  <c r="AT99"/>
  <c r="AS99"/>
  <c r="AR99"/>
  <c r="AQ99"/>
  <c r="AP99"/>
  <c r="AN99"/>
  <c r="AL99"/>
  <c r="AJ99"/>
  <c r="AH99"/>
  <c r="AF99"/>
  <c r="AB99"/>
  <c r="AF98"/>
  <c r="AD98" s="1"/>
  <c r="AF97"/>
  <c r="AD97" s="1"/>
  <c r="AF96"/>
  <c r="AD96" s="1"/>
  <c r="BE95"/>
  <c r="BD95"/>
  <c r="BC95"/>
  <c r="BB95"/>
  <c r="BA95"/>
  <c r="AZ95"/>
  <c r="AY95"/>
  <c r="AX95"/>
  <c r="AW95"/>
  <c r="AV95"/>
  <c r="AU95"/>
  <c r="AT95"/>
  <c r="AS95"/>
  <c r="AR95"/>
  <c r="AQ95"/>
  <c r="AP95"/>
  <c r="AN95"/>
  <c r="AL95"/>
  <c r="AJ95"/>
  <c r="AH95"/>
  <c r="AB95"/>
  <c r="AF94"/>
  <c r="AD94" s="1"/>
  <c r="AF93"/>
  <c r="AD93" s="1"/>
  <c r="AF92"/>
  <c r="AD92" s="1"/>
  <c r="AF91"/>
  <c r="AD91" s="1"/>
  <c r="AF90"/>
  <c r="AD90" s="1"/>
  <c r="AF89"/>
  <c r="AD89" s="1"/>
  <c r="AF88"/>
  <c r="AD88" s="1"/>
  <c r="AF87"/>
  <c r="AD87" s="1"/>
  <c r="AF86"/>
  <c r="AD86" s="1"/>
  <c r="AF85"/>
  <c r="AD85" s="1"/>
  <c r="AF84"/>
  <c r="AD84" s="1"/>
  <c r="AF83"/>
  <c r="AD83" s="1"/>
  <c r="AF82"/>
  <c r="AD82" s="1"/>
  <c r="AF81"/>
  <c r="AD81" s="1"/>
  <c r="AF80"/>
  <c r="AD80" s="1"/>
  <c r="AF79"/>
  <c r="AD79" s="1"/>
  <c r="AF78"/>
  <c r="AD78" s="1"/>
  <c r="AF77"/>
  <c r="AD77" s="1"/>
  <c r="AF76"/>
  <c r="AD76" s="1"/>
  <c r="AF75"/>
  <c r="AD75" s="1"/>
  <c r="AF74"/>
  <c r="AD74" s="1"/>
  <c r="AF73"/>
  <c r="AD73" s="1"/>
  <c r="AF72"/>
  <c r="AD72" s="1"/>
  <c r="AF71"/>
  <c r="AD71" s="1"/>
  <c r="AF70"/>
  <c r="AD70" s="1"/>
  <c r="AF69"/>
  <c r="AD69" s="1"/>
  <c r="AF68"/>
  <c r="AD68" s="1"/>
  <c r="AF67"/>
  <c r="AD67" s="1"/>
  <c r="AF66"/>
  <c r="AD66" s="1"/>
  <c r="AF65"/>
  <c r="AD65" s="1"/>
  <c r="AF64"/>
  <c r="AD64" s="1"/>
  <c r="AF63"/>
  <c r="AD63" s="1"/>
  <c r="BE52"/>
  <c r="BD52"/>
  <c r="BC52"/>
  <c r="BB52"/>
  <c r="BA52"/>
  <c r="AZ52"/>
  <c r="AY52"/>
  <c r="AX52"/>
  <c r="AW52"/>
  <c r="AV52"/>
  <c r="AU52"/>
  <c r="AT52"/>
  <c r="AS52"/>
  <c r="AR52"/>
  <c r="AQ52"/>
  <c r="AP52"/>
  <c r="AN52"/>
  <c r="AL52"/>
  <c r="AJ52"/>
  <c r="AH52"/>
  <c r="AF52" s="1"/>
  <c r="AD52" s="1"/>
  <c r="AB52"/>
  <c r="AF50"/>
  <c r="AD50"/>
  <c r="BE49"/>
  <c r="BD49"/>
  <c r="BC49"/>
  <c r="BB49"/>
  <c r="BA49"/>
  <c r="AZ49"/>
  <c r="AY49"/>
  <c r="AX49"/>
  <c r="AW49"/>
  <c r="AV49"/>
  <c r="AU49"/>
  <c r="AT49"/>
  <c r="AS49"/>
  <c r="AR49"/>
  <c r="AQ49"/>
  <c r="AP49"/>
  <c r="AF49"/>
  <c r="AD49"/>
  <c r="AF48"/>
  <c r="AD48"/>
  <c r="AF45"/>
  <c r="AD45"/>
  <c r="BE44"/>
  <c r="BE43" s="1"/>
  <c r="BD44"/>
  <c r="BD43" s="1"/>
  <c r="BC44"/>
  <c r="BB44"/>
  <c r="BB43" s="1"/>
  <c r="BA44"/>
  <c r="AZ44"/>
  <c r="AZ43" s="1"/>
  <c r="AY44"/>
  <c r="AX44"/>
  <c r="AX43" s="1"/>
  <c r="AW44"/>
  <c r="AV44"/>
  <c r="AV43" s="1"/>
  <c r="AU44"/>
  <c r="AT44"/>
  <c r="AT43" s="1"/>
  <c r="AS44"/>
  <c r="AR44"/>
  <c r="AR43" s="1"/>
  <c r="AQ44"/>
  <c r="AQ43" s="1"/>
  <c r="AP44"/>
  <c r="AN44"/>
  <c r="AL44"/>
  <c r="AJ44"/>
  <c r="AH44"/>
  <c r="AB44"/>
  <c r="BC43"/>
  <c r="BA43"/>
  <c r="AY43"/>
  <c r="AW43"/>
  <c r="AU43"/>
  <c r="AS43"/>
  <c r="AP43"/>
  <c r="AN43"/>
  <c r="AL43"/>
  <c r="AJ43"/>
  <c r="AH43"/>
  <c r="AF43" s="1"/>
  <c r="AD43" s="1"/>
  <c r="AB43"/>
  <c r="AF41"/>
  <c r="AD41" s="1"/>
  <c r="AF38"/>
  <c r="AD38" s="1"/>
  <c r="BE37"/>
  <c r="BD37"/>
  <c r="BC37"/>
  <c r="BB37"/>
  <c r="BA37"/>
  <c r="AZ37"/>
  <c r="AY37"/>
  <c r="AX37"/>
  <c r="AW37"/>
  <c r="AV37"/>
  <c r="AU37"/>
  <c r="AT37"/>
  <c r="AS37"/>
  <c r="AR37"/>
  <c r="AQ37"/>
  <c r="AP37"/>
  <c r="AN37"/>
  <c r="AL37"/>
  <c r="AJ37"/>
  <c r="AH37"/>
  <c r="AB37"/>
  <c r="AF36"/>
  <c r="AD36" s="1"/>
  <c r="AF35"/>
  <c r="AD35" s="1"/>
  <c r="AF34"/>
  <c r="AD34" s="1"/>
  <c r="AF33"/>
  <c r="AD33" s="1"/>
  <c r="AF32"/>
  <c r="AD32" s="1"/>
  <c r="AF31"/>
  <c r="AD31" s="1"/>
  <c r="AF30"/>
  <c r="AD30" s="1"/>
  <c r="AF29"/>
  <c r="AD29" s="1"/>
  <c r="AF28"/>
  <c r="AD28" s="1"/>
  <c r="AF27"/>
  <c r="AD27" s="1"/>
  <c r="AF26"/>
  <c r="AD26" s="1"/>
  <c r="BE25"/>
  <c r="BD25"/>
  <c r="BC25"/>
  <c r="BB25"/>
  <c r="BA25"/>
  <c r="AZ25"/>
  <c r="AY25"/>
  <c r="AX25"/>
  <c r="AW25"/>
  <c r="AV25"/>
  <c r="AU25"/>
  <c r="AT25"/>
  <c r="AS25"/>
  <c r="AR25"/>
  <c r="AQ25"/>
  <c r="AP25"/>
  <c r="AN25"/>
  <c r="AL25"/>
  <c r="AJ25"/>
  <c r="AH25"/>
  <c r="AF25"/>
  <c r="AD25" s="1"/>
  <c r="AB25"/>
  <c r="BE24"/>
  <c r="BD24"/>
  <c r="BC24"/>
  <c r="BB24"/>
  <c r="BA24"/>
  <c r="AZ24"/>
  <c r="AY24"/>
  <c r="AX24"/>
  <c r="AW24"/>
  <c r="AV24"/>
  <c r="AU24"/>
  <c r="AT24"/>
  <c r="AS24"/>
  <c r="AR24"/>
  <c r="AQ24"/>
  <c r="AP24"/>
  <c r="AN24"/>
  <c r="AL24"/>
  <c r="AJ24"/>
  <c r="AH24"/>
  <c r="AF24" l="1"/>
  <c r="AD24" s="1"/>
  <c r="AB24"/>
  <c r="AB109" s="1"/>
  <c r="AF95"/>
  <c r="AD99"/>
  <c r="AF37"/>
  <c r="AD37" s="1"/>
  <c r="AF44"/>
  <c r="AD44" s="1"/>
  <c r="AH109"/>
  <c r="AL109"/>
  <c r="AP109"/>
  <c r="AR109"/>
  <c r="AT109"/>
  <c r="AV109"/>
  <c r="AX109"/>
  <c r="AZ109"/>
  <c r="BB109"/>
  <c r="BD109"/>
  <c r="AJ109"/>
  <c r="AN109"/>
  <c r="AQ109"/>
  <c r="AS109"/>
  <c r="AU109"/>
  <c r="AW109"/>
  <c r="AY109"/>
  <c r="BA109"/>
  <c r="BC109"/>
  <c r="BE109"/>
  <c r="AD95"/>
  <c r="AD109" s="1"/>
  <c r="AF109"/>
</calcChain>
</file>

<file path=xl/sharedStrings.xml><?xml version="1.0" encoding="utf-8"?>
<sst xmlns="http://schemas.openxmlformats.org/spreadsheetml/2006/main" count="2190" uniqueCount="287">
  <si>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</si>
  <si>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</si>
  <si>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</si>
  <si>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</si>
  <si>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</si>
  <si>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</si>
  <si>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</si>
  <si>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</si>
  <si>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</si>
  <si>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</si>
  <si>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</si>
  <si>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</si>
  <si>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</si>
  <si>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</si>
  <si>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Հայոց լեզու և գրականություն 1</t>
  </si>
  <si>
    <t>ստ.</t>
  </si>
  <si>
    <t>Հայոց լեզու և գրականություն 2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</si>
  <si>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</si>
  <si>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</si>
  <si>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</si>
  <si>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</si>
  <si>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</si>
  <si>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</si>
  <si>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</si>
  <si>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</si>
  <si>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</si>
  <si>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</si>
  <si>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Տնտեսագիտություն</t>
  </si>
  <si>
    <t>Քաղաքագիտություն</t>
  </si>
  <si>
    <t>Իրավագիտություն</t>
  </si>
  <si>
    <t>Մշակութաբանություն</t>
  </si>
  <si>
    <t>Կրոնների պատմություն</t>
  </si>
  <si>
    <t>ԸՆԴՀԱՆՈՒՐ ՄԱԹԵՄԱՏԻԿԱԿԱՆ և ԲՆԱԳԻՏԱԿԱՆ ԿՐԹԱՄԱՍ</t>
  </si>
  <si>
    <t>Էկոլոգիայի և բնապահպանության հիմունքներ</t>
  </si>
  <si>
    <t>Բնագիտության ժամանակակից կոնցեպցիաներ</t>
  </si>
  <si>
    <t>ԲԱԿԱԼԱՎՐԻԱՏԻ ՈՒՍՈՒՄՆԱԿԱՆ ՊԼԱՆ</t>
  </si>
  <si>
    <t xml:space="preserve">Հաստատում եմ </t>
  </si>
  <si>
    <t>Արցախի պետական համալսարան</t>
  </si>
  <si>
    <t>___________________________</t>
  </si>
  <si>
    <t>Քիմիա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</si>
  <si>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</si>
  <si>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 xml:space="preserve"> ստորագրություն</t>
  </si>
  <si>
    <t>քիմիա, մանկավարժության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</si>
  <si>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</si>
  <si>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 xml:space="preserve">         ''____''__________________20      թ.</t>
  </si>
  <si>
    <t>Ուսումնական գործընթացի ժամանկացույց</t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</si>
  <si>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</si>
  <si>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t>Կուրս</t>
  </si>
  <si>
    <t>Սեպտեմբեր</t>
  </si>
  <si>
    <t>Հոկտեմբեր</t>
  </si>
  <si>
    <t>31 X   4   XI</t>
  </si>
  <si>
    <t>Նոյեմբեր</t>
  </si>
  <si>
    <t>28   XI   2   XII</t>
  </si>
  <si>
    <t>Դեկտեմբեր</t>
  </si>
  <si>
    <t>Հունվար</t>
  </si>
  <si>
    <t>30   I   3  II</t>
  </si>
  <si>
    <t>Փետրվար</t>
  </si>
  <si>
    <t>27  II   3  III</t>
  </si>
  <si>
    <t>Մարտ</t>
  </si>
  <si>
    <t>Ապրիլ</t>
  </si>
  <si>
    <t>Մայիս</t>
  </si>
  <si>
    <t>29  V   2 VI</t>
  </si>
  <si>
    <t>Հունիս</t>
  </si>
  <si>
    <t>Հուլիս</t>
  </si>
  <si>
    <t>31   VII  4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</si>
  <si>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</si>
  <si>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</si>
  <si>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</si>
  <si>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</si>
  <si>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</si>
  <si>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</si>
  <si>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</si>
  <si>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</si>
  <si>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</si>
  <si>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</si>
  <si>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</si>
  <si>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</si>
  <si>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</si>
  <si>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</si>
  <si>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</si>
  <si>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</si>
  <si>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</si>
  <si>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</si>
  <si>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</si>
  <si>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</si>
  <si>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</si>
  <si>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</si>
  <si>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</si>
  <si>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</si>
  <si>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</si>
  <si>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</si>
  <si>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</si>
  <si>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</si>
  <si>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</si>
  <si>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ՀԱՏՈՒԿ ՄԱՍՆԱԳԻՏԱԿԱՆ ԴԱՍԸՆԹԱՑՆԵՐ</t>
  </si>
  <si>
    <t>ԿՐԹԱԿԱՆ ԱՅԼ ՄՈԴՈՒԼՆԵՐ</t>
  </si>
  <si>
    <t>Ամփոփիչ ատեստավորման քննություն 1</t>
  </si>
  <si>
    <t>Ամփոփիչ ատեստավորման քննություն 2/Ավարտական աշխատանք</t>
  </si>
  <si>
    <t>Ը Ն Դ Ա Մ Ե Ն Ը</t>
  </si>
  <si>
    <t>Օտար լեզուն մասնագիտությունում</t>
  </si>
  <si>
    <t>Տեղեկատվական տեխնոլոգիաներ</t>
  </si>
  <si>
    <t>Տեղեկատվական տեխնոլոգիաները մասնագիտությունում</t>
  </si>
  <si>
    <t>Մաթեմատիկայի հիմունքներ</t>
  </si>
  <si>
    <r>
      <t xml:space="preserve">Մասնագիտություն    </t>
    </r>
    <r>
      <rPr>
        <b/>
        <sz val="11"/>
        <color rgb="FFFF0000"/>
        <rFont val="Sylfaen"/>
        <family val="1"/>
        <charset val="204"/>
      </rPr>
      <t>011401.02.6</t>
    </r>
  </si>
  <si>
    <t xml:space="preserve">Փիլիսոփայության հիմունքներ </t>
  </si>
  <si>
    <t>Տես. ուսուց.</t>
  </si>
  <si>
    <t>Արտակարգ իրավիճակներ և քաղաքացիական պաշտպանության հիմունքներ</t>
  </si>
  <si>
    <t>Ներառական կրթություն</t>
  </si>
  <si>
    <t>0518</t>
  </si>
  <si>
    <t>0519</t>
  </si>
  <si>
    <t>0520</t>
  </si>
  <si>
    <t>0310</t>
  </si>
  <si>
    <t>0311</t>
  </si>
  <si>
    <t>0415</t>
  </si>
  <si>
    <t>0416</t>
  </si>
  <si>
    <t>0209</t>
  </si>
  <si>
    <t>0312</t>
  </si>
  <si>
    <t>0103</t>
  </si>
  <si>
    <t>0105</t>
  </si>
  <si>
    <t>0101</t>
  </si>
  <si>
    <t>0102</t>
  </si>
  <si>
    <t>B11</t>
  </si>
  <si>
    <t>B91</t>
  </si>
  <si>
    <t>B98</t>
  </si>
  <si>
    <t>B46</t>
  </si>
  <si>
    <t>B47</t>
  </si>
  <si>
    <t>B74</t>
  </si>
  <si>
    <t>B75</t>
  </si>
  <si>
    <t>B01</t>
  </si>
  <si>
    <t>B02</t>
  </si>
  <si>
    <t>B10</t>
  </si>
  <si>
    <t>B12</t>
  </si>
  <si>
    <t>B51</t>
  </si>
  <si>
    <t>B07</t>
  </si>
  <si>
    <t>B03</t>
  </si>
  <si>
    <t>B44</t>
  </si>
  <si>
    <t>B40</t>
  </si>
  <si>
    <t>B38</t>
  </si>
  <si>
    <t>Կոլոիդային քիմիա</t>
  </si>
  <si>
    <t>Անօրգանական սինթեզ</t>
  </si>
  <si>
    <t>Նյութի կառույց</t>
  </si>
  <si>
    <t>Բնական միացությունների քիմիա</t>
  </si>
  <si>
    <t>Կիրառական քիմիա</t>
  </si>
  <si>
    <t>Քվանտային քիմիա</t>
  </si>
  <si>
    <t>Սննդի քիմիա</t>
  </si>
  <si>
    <t>Շրջակա միջավայրի քիմիա</t>
  </si>
  <si>
    <t>Կենցաղային քիմիա</t>
  </si>
  <si>
    <t>B13</t>
  </si>
  <si>
    <t>B26</t>
  </si>
  <si>
    <t>Օրգանական սինթեզ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</si>
  <si>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</si>
  <si>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</si>
  <si>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</si>
  <si>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</si>
  <si>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</si>
  <si>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</si>
  <si>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</si>
  <si>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</si>
  <si>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</si>
  <si>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Ստերեոքիմիայի հիմունքներ</t>
  </si>
  <si>
    <t>Կատալիտիկ պրոցեսներ</t>
  </si>
  <si>
    <t>Էկոլոգիական քիմիա</t>
  </si>
  <si>
    <t>Տնտեսագիտության հիմունքներ</t>
  </si>
  <si>
    <t>Իրավունքի հիմունքներ</t>
  </si>
  <si>
    <t>Հայոց լեզու և խոսքի մշակույթ-1</t>
  </si>
  <si>
    <t>Հայոց լեզու և խոսքի մշակույթ-2</t>
  </si>
  <si>
    <t>Հայոց պատմության հիմնահարցեր-1</t>
  </si>
  <si>
    <t>Հայոց պատմության հիմնահարցեր-2</t>
  </si>
  <si>
    <t>Անգլերեն  լեզու 1</t>
  </si>
  <si>
    <t>Անգլերեն  լեզու 2</t>
  </si>
  <si>
    <t>Ռուսերեն-1</t>
  </si>
  <si>
    <t>Ռուսերեն-2</t>
  </si>
  <si>
    <t>Տեղեկատվական տեխնոլոգիաների                                                  կիրառման հիմունքներ</t>
  </si>
  <si>
    <t>Արտակարգ իրավիճ. և քաղ. պաշտպան. հիմունքներ</t>
  </si>
  <si>
    <t>Էկոլոգիայի և բնապահպանության                 հիմունքներ</t>
  </si>
  <si>
    <t>Փիլիսոփայության հիմունքներ</t>
  </si>
  <si>
    <t>Ստ.</t>
  </si>
  <si>
    <t>Քաղաքագիտության հիմունքներ</t>
  </si>
  <si>
    <t>Ռազմագիտության հիմունքներ</t>
  </si>
  <si>
    <t>Տրամաբանության հիմունքներ</t>
  </si>
  <si>
    <t>Կրոնագիտության հիմունքներ</t>
  </si>
  <si>
    <t>Բարոյագիտության հիմունքներ</t>
  </si>
  <si>
    <t>Մշակութաբանության հիմունքներ</t>
  </si>
  <si>
    <t xml:space="preserve">Ազգագրության հիմունքներ  </t>
  </si>
  <si>
    <t>Բնագիտության ժամանակակից                 հայեցակարգեր</t>
  </si>
  <si>
    <t>Բնագիտության ժամանակակից հայեցակարգեր</t>
  </si>
  <si>
    <t>Հոգեբանություն</t>
  </si>
  <si>
    <t>Մանկավարժություն  1</t>
  </si>
  <si>
    <t>Մանկավարժություն  2</t>
  </si>
  <si>
    <t>1-ին բուժօգնություն և երեխաների                   առողջության պահպանման հիմունքներ</t>
  </si>
  <si>
    <t>Ֆիզիկա-1</t>
  </si>
  <si>
    <t>ֆիզիկա-2</t>
  </si>
  <si>
    <t>Անալիտիկ քիմիա -1</t>
  </si>
  <si>
    <t>Անալիտիկ քիմիա -2</t>
  </si>
  <si>
    <t>Ֆիզիկական քիմիա -1</t>
  </si>
  <si>
    <t>Ֆիզիկական քիմիա -2</t>
  </si>
  <si>
    <t>Ֆիզիկական քիմիա -3</t>
  </si>
  <si>
    <t>Օրգանական քիմիա -1</t>
  </si>
  <si>
    <t>Օրգանական քիմիա -2</t>
  </si>
  <si>
    <t>Օրգանական քիմիա -3</t>
  </si>
  <si>
    <t>Քիմիայի ուսուցման տեսություն և մեթոդիկա -1</t>
  </si>
  <si>
    <t>Քիմիայի ուսուցման տեսություն և մեթոդիկա -2</t>
  </si>
  <si>
    <t>Քիմիայի դպրոցական  ԽԼՊ -1</t>
  </si>
  <si>
    <t>Քիմիայի դպրոցական  ԽԼՊ -2</t>
  </si>
  <si>
    <t>Բյուրեղաքիմիա</t>
  </si>
  <si>
    <t>Անալիզի ֆիզիկաքիմիական մեթոդներ</t>
  </si>
  <si>
    <t>Հետերոցիկլիկ միացությունների  քիմիա</t>
  </si>
  <si>
    <t>Քիմիական տեխնոլոգիա -1</t>
  </si>
  <si>
    <t>Քիմիական տեխնոլոգիա - 2</t>
  </si>
  <si>
    <t>Բարձրամոլեկուլային միացությունների քիմիա</t>
  </si>
  <si>
    <t>Տեղեկատ. տեխնոլոգիաներ քիմիայի ոլորտում</t>
  </si>
  <si>
    <t>1-ին բուժօգնություն և երեխաների առողջության պահպանման հիմունքներ</t>
  </si>
  <si>
    <t>առ. եզր.գն.</t>
  </si>
  <si>
    <t>`</t>
  </si>
  <si>
    <t xml:space="preserve"> եզր.գն.</t>
  </si>
  <si>
    <t>առ. եզր. գն.</t>
  </si>
  <si>
    <t>ԸՆԴՀԱՆՈՒՐ ՄԱՍՆԱԳԻՏԱԿԱՆ ԿԱՌՈՒՑԱՄԱՍ</t>
  </si>
  <si>
    <t>Բարդ խնդիրների լուծում</t>
  </si>
  <si>
    <t>Կոմպլեքս միացություններ</t>
  </si>
  <si>
    <t>Պարարտանյութերի և պեստիցիդների քիմիա</t>
  </si>
  <si>
    <t>Դպրոցական մասնագիտական կողմնորոշում</t>
  </si>
  <si>
    <t>Ֆերմենտների քիմիա</t>
  </si>
  <si>
    <t>Քնն.</t>
  </si>
  <si>
    <t>Տարբ.ստ.</t>
  </si>
  <si>
    <t>Պաշտ.</t>
  </si>
  <si>
    <t>ԸՆԴՀԱՆՈՒՐ  ԿՐԹԱԿԱՆ ԿԱՌՈւՑԱՄԱՍ</t>
  </si>
  <si>
    <t>B14</t>
  </si>
  <si>
    <t>B15</t>
  </si>
  <si>
    <t>B16</t>
  </si>
  <si>
    <t>B17</t>
  </si>
  <si>
    <t>B18</t>
  </si>
  <si>
    <t>0413</t>
  </si>
  <si>
    <t>0104</t>
  </si>
  <si>
    <t>1104</t>
  </si>
  <si>
    <t>B153</t>
  </si>
  <si>
    <t>B149</t>
  </si>
  <si>
    <t>B150</t>
  </si>
  <si>
    <t>B148</t>
  </si>
  <si>
    <t>B71</t>
  </si>
  <si>
    <t>B24</t>
  </si>
  <si>
    <t>B04</t>
  </si>
  <si>
    <t>B05</t>
  </si>
  <si>
    <t>B62</t>
  </si>
  <si>
    <t>B63</t>
  </si>
  <si>
    <t>B27</t>
  </si>
  <si>
    <t>B28</t>
  </si>
  <si>
    <t>B06</t>
  </si>
  <si>
    <t>B08</t>
  </si>
  <si>
    <t>B09</t>
  </si>
  <si>
    <t>B22</t>
  </si>
  <si>
    <t>B29</t>
  </si>
  <si>
    <t>B25</t>
  </si>
  <si>
    <t>B21</t>
  </si>
  <si>
    <t>B30</t>
  </si>
  <si>
    <t>B35</t>
  </si>
  <si>
    <t>B31</t>
  </si>
  <si>
    <t>B32</t>
  </si>
  <si>
    <t>B88</t>
  </si>
  <si>
    <t>B94</t>
  </si>
  <si>
    <t>B95</t>
  </si>
  <si>
    <t>B96</t>
  </si>
  <si>
    <t>B93</t>
  </si>
  <si>
    <t>B92</t>
  </si>
  <si>
    <t>B86</t>
  </si>
  <si>
    <t>B97</t>
  </si>
  <si>
    <t>B87</t>
  </si>
  <si>
    <t xml:space="preserve">Փորձուսուցում ուսումնական </t>
  </si>
  <si>
    <t>Փորձուսուցում մանկավարժական (ամփոփիչ)</t>
  </si>
  <si>
    <t>Փորձուսուցում մանկավարժական (կիրառական)</t>
  </si>
  <si>
    <t>0516</t>
  </si>
  <si>
    <t>0309</t>
  </si>
  <si>
    <t>0517</t>
  </si>
  <si>
    <t>0414</t>
  </si>
  <si>
    <t xml:space="preserve">Շնորհվող աստիճանը`  </t>
  </si>
  <si>
    <t>մանկավարժության   բակալավր</t>
  </si>
  <si>
    <r>
      <t>Մասնագիտություն`</t>
    </r>
    <r>
      <rPr>
        <b/>
        <sz val="10"/>
        <rFont val="Sylfaen"/>
        <family val="1"/>
        <charset val="204"/>
      </rPr>
      <t xml:space="preserve">  Մասնագիտական մանկավարժություն</t>
    </r>
    <r>
      <rPr>
        <sz val="10"/>
        <rFont val="Sylfaen"/>
        <family val="1"/>
        <charset val="204"/>
      </rPr>
      <t xml:space="preserve">    </t>
    </r>
    <r>
      <rPr>
        <b/>
        <sz val="10"/>
        <rFont val="Sylfaen"/>
        <family val="1"/>
        <charset val="204"/>
      </rPr>
      <t>011401.00.6</t>
    </r>
  </si>
  <si>
    <r>
      <rPr>
        <sz val="10"/>
        <rFont val="Sylfaen"/>
        <family val="1"/>
        <charset val="204"/>
      </rPr>
      <t>Կրթական ծրագիր`</t>
    </r>
    <r>
      <rPr>
        <b/>
        <sz val="10"/>
        <rFont val="Sylfaen"/>
        <family val="1"/>
        <charset val="204"/>
      </rPr>
      <t xml:space="preserve"> Քիմիա </t>
    </r>
    <r>
      <rPr>
        <sz val="10"/>
        <rFont val="Sylfaen"/>
        <family val="1"/>
        <charset val="204"/>
      </rPr>
      <t xml:space="preserve"> </t>
    </r>
    <r>
      <rPr>
        <b/>
        <sz val="10"/>
        <rFont val="Sylfaen"/>
        <family val="1"/>
        <charset val="204"/>
      </rPr>
      <t>011401.02.6</t>
    </r>
  </si>
  <si>
    <t>Ամփոփիչ ատեստավորում</t>
  </si>
  <si>
    <t>Արտակարգ իրավիճակների և քաղաքացիական պաշտպանության հիմունքներ</t>
  </si>
  <si>
    <t>0208</t>
  </si>
  <si>
    <t xml:space="preserve">              Ուսումնական գործընթացի ժամանակացույց</t>
  </si>
  <si>
    <t>B50</t>
  </si>
  <si>
    <t>Հաստատում եմ `</t>
  </si>
  <si>
    <t xml:space="preserve">                       ստորագրություն</t>
  </si>
  <si>
    <t>Ռեկտոր___________________________</t>
  </si>
  <si>
    <t>2020-2024</t>
  </si>
  <si>
    <t xml:space="preserve">         ''__''_օգոստոսի_ 2020թ.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</si>
</sst>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1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9"/>
      <name val="Sylfaen"/>
      <family val="1"/>
      <charset val="204"/>
    </font>
    <font>
      <b/>
      <sz val="8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90"/>
    </xf>
    <xf numFmtId="0" fontId="16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1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2" fillId="0" borderId="0" xfId="0" applyFont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3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textRotation="90"/>
    </xf>
    <xf numFmtId="0" fontId="6" fillId="0" borderId="1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25" fillId="0" borderId="5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7" fillId="2" borderId="46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center" vertical="center"/>
    </xf>
    <xf numFmtId="0" fontId="33" fillId="2" borderId="48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center" vertical="center"/>
    </xf>
    <xf numFmtId="0" fontId="27" fillId="2" borderId="57" xfId="0" applyFont="1" applyFill="1" applyBorder="1" applyAlignment="1">
      <alignment horizontal="center" vertical="center"/>
    </xf>
    <xf numFmtId="0" fontId="27" fillId="2" borderId="58" xfId="0" applyFont="1" applyFill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0" fontId="28" fillId="2" borderId="3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0" fillId="0" borderId="1" xfId="0" applyFill="1" applyBorder="1"/>
    <xf numFmtId="0" fontId="25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0" fillId="0" borderId="28" xfId="0" applyFill="1" applyBorder="1"/>
    <xf numFmtId="0" fontId="3" fillId="0" borderId="54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28" fillId="2" borderId="43" xfId="0" applyFont="1" applyFill="1" applyBorder="1" applyAlignment="1">
      <alignment horizontal="center"/>
    </xf>
    <xf numFmtId="0" fontId="28" fillId="2" borderId="44" xfId="0" applyFont="1" applyFill="1" applyBorder="1" applyAlignment="1">
      <alignment horizontal="center"/>
    </xf>
    <xf numFmtId="0" fontId="28" fillId="2" borderId="4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8" fillId="2" borderId="46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8" fillId="2" borderId="47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12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2" fillId="0" borderId="60" xfId="0" applyFont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3" fillId="0" borderId="55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32" xfId="0" applyFont="1" applyBorder="1" applyAlignment="1">
      <alignment horizontal="center" textRotation="90" wrapText="1"/>
    </xf>
    <xf numFmtId="0" fontId="2" fillId="0" borderId="5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right" vertical="center" textRotation="90" wrapText="1"/>
    </xf>
    <xf numFmtId="0" fontId="2" fillId="0" borderId="61" xfId="0" applyFont="1" applyBorder="1" applyAlignment="1">
      <alignment horizontal="right" vertical="center" textRotation="90" wrapText="1"/>
    </xf>
    <xf numFmtId="0" fontId="2" fillId="0" borderId="11" xfId="0" applyFont="1" applyBorder="1" applyAlignment="1">
      <alignment horizontal="right" vertical="center" textRotation="90" wrapText="1"/>
    </xf>
    <xf numFmtId="0" fontId="2" fillId="0" borderId="16" xfId="0" applyFont="1" applyBorder="1" applyAlignment="1">
      <alignment horizontal="right" vertical="center" textRotation="90" wrapText="1"/>
    </xf>
    <xf numFmtId="0" fontId="2" fillId="0" borderId="31" xfId="0" applyFont="1" applyBorder="1" applyAlignment="1">
      <alignment horizontal="right" vertical="center" textRotation="90" wrapText="1"/>
    </xf>
    <xf numFmtId="0" fontId="2" fillId="0" borderId="33" xfId="0" applyFont="1" applyBorder="1" applyAlignment="1">
      <alignment horizontal="right" vertical="center" textRotation="90" wrapText="1"/>
    </xf>
    <xf numFmtId="0" fontId="2" fillId="0" borderId="6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 wrapText="1"/>
    </xf>
    <xf numFmtId="0" fontId="28" fillId="2" borderId="50" xfId="0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/>
    </xf>
    <xf numFmtId="0" fontId="29" fillId="2" borderId="50" xfId="0" applyFont="1" applyFill="1" applyBorder="1" applyAlignment="1">
      <alignment horizontal="center"/>
    </xf>
    <xf numFmtId="0" fontId="29" fillId="2" borderId="48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3" fillId="2" borderId="45" xfId="0" applyFont="1" applyFill="1" applyBorder="1" applyAlignment="1">
      <alignment horizontal="center" vertical="center"/>
    </xf>
    <xf numFmtId="0" fontId="33" fillId="2" borderId="43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30" fillId="2" borderId="44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" fillId="0" borderId="6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0" fontId="28" fillId="2" borderId="43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/>
    </xf>
    <xf numFmtId="0" fontId="11" fillId="3" borderId="51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49" fontId="3" fillId="2" borderId="43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28" fillId="2" borderId="43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49" fontId="3" fillId="0" borderId="32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/>
    </xf>
    <xf numFmtId="0" fontId="11" fillId="0" borderId="51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34" fillId="2" borderId="43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center" vertical="center"/>
    </xf>
    <xf numFmtId="0" fontId="34" fillId="2" borderId="4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center" vertical="center"/>
    </xf>
    <xf numFmtId="0" fontId="34" fillId="2" borderId="46" xfId="0" applyFont="1" applyFill="1" applyBorder="1" applyAlignment="1">
      <alignment horizontal="center"/>
    </xf>
    <xf numFmtId="0" fontId="34" fillId="2" borderId="50" xfId="0" applyFont="1" applyFill="1" applyBorder="1" applyAlignment="1">
      <alignment horizontal="center"/>
    </xf>
    <xf numFmtId="0" fontId="34" fillId="2" borderId="4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27" fillId="2" borderId="4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textRotation="90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11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imia-nor%20us.%20plan-%202019-2020+++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imia-nor%20us.%20plan-%202019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առկա"/>
      <sheetName val="Лист3"/>
    </sheetNames>
    <sheetDataSet>
      <sheetData sheetId="0">
        <row r="34">
          <cell r="G34">
            <v>20</v>
          </cell>
        </row>
        <row r="35">
          <cell r="G35">
            <v>20</v>
          </cell>
        </row>
        <row r="36">
          <cell r="G36">
            <v>20</v>
          </cell>
        </row>
        <row r="37">
          <cell r="G37">
            <v>20</v>
          </cell>
        </row>
        <row r="38">
          <cell r="G38">
            <v>20</v>
          </cell>
        </row>
        <row r="39">
          <cell r="G39">
            <v>30</v>
          </cell>
        </row>
        <row r="40">
          <cell r="G40">
            <v>32</v>
          </cell>
        </row>
        <row r="41">
          <cell r="G41">
            <v>30</v>
          </cell>
        </row>
        <row r="42">
          <cell r="G42">
            <v>60</v>
          </cell>
        </row>
        <row r="43">
          <cell r="G43">
            <v>36</v>
          </cell>
        </row>
        <row r="44">
          <cell r="G44">
            <v>40</v>
          </cell>
        </row>
        <row r="45">
          <cell r="G45">
            <v>24</v>
          </cell>
        </row>
        <row r="46">
          <cell r="G46">
            <v>32</v>
          </cell>
        </row>
        <row r="47">
          <cell r="G47">
            <v>30</v>
          </cell>
        </row>
        <row r="48">
          <cell r="G48">
            <v>30</v>
          </cell>
        </row>
        <row r="49">
          <cell r="G49">
            <v>14</v>
          </cell>
        </row>
        <row r="50">
          <cell r="G50">
            <v>46</v>
          </cell>
        </row>
        <row r="51">
          <cell r="G51">
            <v>48</v>
          </cell>
        </row>
        <row r="52">
          <cell r="G52">
            <v>42</v>
          </cell>
        </row>
        <row r="55">
          <cell r="G55">
            <v>30</v>
          </cell>
        </row>
        <row r="56">
          <cell r="G56">
            <v>14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30</v>
          </cell>
        </row>
        <row r="61">
          <cell r="G61">
            <v>60</v>
          </cell>
        </row>
        <row r="62">
          <cell r="G62">
            <v>36</v>
          </cell>
        </row>
        <row r="63">
          <cell r="G63">
            <v>28</v>
          </cell>
        </row>
        <row r="64">
          <cell r="G64">
            <v>38</v>
          </cell>
        </row>
        <row r="65">
          <cell r="G65">
            <v>30</v>
          </cell>
        </row>
        <row r="66">
          <cell r="G66">
            <v>16</v>
          </cell>
        </row>
        <row r="67">
          <cell r="G67">
            <v>48</v>
          </cell>
        </row>
        <row r="68">
          <cell r="G68">
            <v>30</v>
          </cell>
        </row>
        <row r="70">
          <cell r="G70">
            <v>0</v>
          </cell>
        </row>
        <row r="71">
          <cell r="G71">
            <v>16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առկա"/>
      <sheetName val="Лист3"/>
    </sheetNames>
    <sheetDataSet>
      <sheetData sheetId="0">
        <row r="39">
          <cell r="C39" t="str">
            <v>Մասնագիտական ներածություն</v>
          </cell>
        </row>
        <row r="40">
          <cell r="C40" t="str">
            <v>Ընդհանուր և անօրգանական քիմիա-1</v>
          </cell>
        </row>
        <row r="41">
          <cell r="C41" t="str">
            <v>Ընդհանուր և անօրգանական քիմիա-2</v>
          </cell>
        </row>
        <row r="42">
          <cell r="C42" t="str">
            <v>Ընդհանուր և անօրգանական քիմիա-3</v>
          </cell>
        </row>
        <row r="43">
          <cell r="C43" t="str">
            <v>Մաթեմատիկա -1</v>
          </cell>
        </row>
        <row r="44">
          <cell r="C44" t="str">
            <v>Մաթեմատիկա -2</v>
          </cell>
        </row>
        <row r="75">
          <cell r="AA75" t="str">
            <v>առ. եզր.գն.</v>
          </cell>
        </row>
        <row r="77">
          <cell r="AA77" t="str">
            <v>առ. եզր.գն.</v>
          </cell>
        </row>
        <row r="79">
          <cell r="AA79" t="str">
            <v>առ. եզր.գն.</v>
          </cell>
        </row>
        <row r="81">
          <cell r="AA81" t="str">
            <v>առ. եզր.գն.</v>
          </cell>
        </row>
        <row r="83">
          <cell r="AA83" t="str">
            <v>առ. եզր.գն.</v>
          </cell>
        </row>
        <row r="85">
          <cell r="AA85" t="str">
            <v>առ. եզր. գն.</v>
          </cell>
        </row>
        <row r="88">
          <cell r="C88" t="str">
            <v>Կուրսային աշխատանք-1</v>
          </cell>
        </row>
        <row r="89">
          <cell r="C89" t="str">
            <v>Կուրսային աշխատանք-2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202"/>
  <sheetViews>
    <sheetView tabSelected="1" topLeftCell="A10" workbookViewId="0">
      <selection activeCell="A7" sqref="A7:O7"/>
    </sheetView>
  </sheetViews>
  <sheetFormatPr defaultRowHeight="15"/>
  <cols>
    <col min="1" max="1" width="2.5703125" customWidth="1"/>
    <col min="2" max="2" width="1.85546875" customWidth="1"/>
    <col min="3" max="3" width="2.42578125" customWidth="1"/>
    <col min="4" max="4" width="2.140625" customWidth="1"/>
    <col min="5" max="5" width="2.42578125" customWidth="1"/>
    <col min="6" max="10" width="2.28515625" customWidth="1"/>
    <col min="11" max="11" width="2.140625" customWidth="1"/>
    <col min="12" max="18" width="2.28515625" customWidth="1"/>
    <col min="19" max="19" width="2.5703125" customWidth="1"/>
    <col min="20" max="27" width="2.28515625" customWidth="1"/>
    <col min="28" max="29" width="2.140625" style="45" customWidth="1"/>
    <col min="30" max="30" width="2.28515625" style="1" customWidth="1"/>
    <col min="31" max="31" width="5.28515625" style="1" customWidth="1"/>
    <col min="32" max="32" width="2.140625" style="1" customWidth="1"/>
    <col min="33" max="33" width="3.85546875" style="1" customWidth="1"/>
    <col min="34" max="34" width="2.42578125" style="1" customWidth="1"/>
    <col min="35" max="35" width="2.85546875" style="1" customWidth="1"/>
    <col min="36" max="36" width="2.140625" style="1" customWidth="1"/>
    <col min="37" max="37" width="3.28515625" style="1" customWidth="1"/>
    <col min="38" max="38" width="2.42578125" style="1" customWidth="1"/>
    <col min="39" max="39" width="3.7109375" style="1" customWidth="1"/>
    <col min="40" max="40" width="2.5703125" style="1" customWidth="1"/>
    <col min="41" max="41" width="3" style="1" customWidth="1"/>
    <col min="42" max="42" width="3.28515625" style="1" customWidth="1"/>
    <col min="43" max="43" width="3.42578125" style="1" customWidth="1"/>
    <col min="44" max="45" width="3.28515625" style="1" customWidth="1"/>
    <col min="46" max="46" width="3.140625" style="1" customWidth="1"/>
    <col min="47" max="47" width="3.5703125" style="1" customWidth="1"/>
    <col min="48" max="48" width="3.42578125" style="1" customWidth="1"/>
    <col min="49" max="49" width="4" style="1" customWidth="1"/>
    <col min="50" max="50" width="4.140625" style="1" customWidth="1"/>
    <col min="51" max="51" width="3.42578125" style="1" customWidth="1"/>
    <col min="52" max="52" width="3.28515625" style="1" customWidth="1"/>
    <col min="53" max="54" width="3.42578125" style="1" customWidth="1"/>
    <col min="55" max="55" width="3" style="1" customWidth="1"/>
    <col min="56" max="57" width="3.28515625" style="1" customWidth="1"/>
    <col min="58" max="60" width="2.5703125" customWidth="1"/>
    <col min="61" max="61" width="2.42578125" customWidth="1"/>
    <col min="62" max="62" width="3.42578125" customWidth="1"/>
  </cols>
  <sheetData>
    <row r="1" spans="1:61" ht="15.75" customHeight="1">
      <c r="A1" s="2"/>
      <c r="B1" s="264" t="s">
        <v>35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</row>
    <row r="2" spans="1:61" s="1" customFormat="1" ht="14.25" customHeight="1">
      <c r="A2" s="551" t="s">
        <v>282</v>
      </c>
      <c r="B2" s="551"/>
      <c r="C2" s="551"/>
      <c r="D2" s="551"/>
      <c r="E2" s="551"/>
      <c r="F2" s="551"/>
      <c r="G2" s="551"/>
      <c r="H2" s="55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65" t="s">
        <v>37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</row>
    <row r="3" spans="1:61" s="1" customFormat="1" ht="14.25" customHeight="1">
      <c r="P3" s="266" t="s">
        <v>275</v>
      </c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>
      <c r="A4" s="189" t="s">
        <v>284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06"/>
      <c r="Q4" s="267" t="s">
        <v>276</v>
      </c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5"/>
      <c r="AU4" s="262" t="s">
        <v>273</v>
      </c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</row>
    <row r="5" spans="1:61" s="1" customFormat="1" ht="14.25" customHeight="1">
      <c r="A5" s="552" t="s">
        <v>283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288" t="s">
        <v>285</v>
      </c>
      <c r="AD5" s="288"/>
      <c r="AE5" s="288"/>
      <c r="AF5" s="288"/>
      <c r="AG5" s="288"/>
      <c r="AH5" s="288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261" t="s">
        <v>274</v>
      </c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</row>
    <row r="6" spans="1:61" s="1" customFormat="1" ht="14.25" customHeight="1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262" t="s">
        <v>43</v>
      </c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</row>
    <row r="7" spans="1:61" s="65" customFormat="1" ht="14.25" customHeight="1">
      <c r="A7" s="263" t="s">
        <v>286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3"/>
      <c r="Q7" s="3"/>
      <c r="R7" s="3"/>
      <c r="S7" s="3"/>
      <c r="T7" s="3"/>
      <c r="U7" s="288" t="s">
        <v>280</v>
      </c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3"/>
      <c r="AS7" s="3"/>
      <c r="AT7" s="3"/>
      <c r="AU7" s="262" t="s">
        <v>46</v>
      </c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</row>
    <row r="8" spans="1:61" s="66" customFormat="1" ht="17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</row>
    <row r="9" spans="1:61" s="8" customFormat="1" ht="17.25" customHeight="1">
      <c r="A9" s="269" t="s">
        <v>47</v>
      </c>
      <c r="B9" s="272" t="s">
        <v>48</v>
      </c>
      <c r="C9" s="273"/>
      <c r="D9" s="273"/>
      <c r="E9" s="273"/>
      <c r="F9" s="274" t="s">
        <v>150</v>
      </c>
      <c r="G9" s="272" t="s">
        <v>49</v>
      </c>
      <c r="H9" s="273"/>
      <c r="I9" s="287"/>
      <c r="J9" s="274" t="s">
        <v>151</v>
      </c>
      <c r="K9" s="272" t="s">
        <v>51</v>
      </c>
      <c r="L9" s="273"/>
      <c r="M9" s="273"/>
      <c r="N9" s="287"/>
      <c r="O9" s="277" t="s">
        <v>53</v>
      </c>
      <c r="P9" s="277"/>
      <c r="Q9" s="277"/>
      <c r="R9" s="277"/>
      <c r="S9" s="274" t="s">
        <v>152</v>
      </c>
      <c r="T9" s="272" t="s">
        <v>54</v>
      </c>
      <c r="U9" s="273"/>
      <c r="V9" s="287"/>
      <c r="W9" s="274" t="s">
        <v>153</v>
      </c>
      <c r="X9" s="281" t="s">
        <v>56</v>
      </c>
      <c r="Y9" s="282"/>
      <c r="Z9" s="282"/>
      <c r="AA9" s="274" t="s">
        <v>154</v>
      </c>
      <c r="AB9" s="277" t="s">
        <v>58</v>
      </c>
      <c r="AC9" s="277"/>
      <c r="AD9" s="277"/>
      <c r="AE9" s="277"/>
      <c r="AF9" s="274" t="s">
        <v>155</v>
      </c>
      <c r="AG9" s="272" t="s">
        <v>59</v>
      </c>
      <c r="AH9" s="273"/>
      <c r="AI9" s="287"/>
      <c r="AJ9" s="274" t="s">
        <v>156</v>
      </c>
      <c r="AK9" s="272" t="s">
        <v>60</v>
      </c>
      <c r="AL9" s="273"/>
      <c r="AM9" s="273"/>
      <c r="AN9" s="287"/>
      <c r="AO9" s="281" t="s">
        <v>62</v>
      </c>
      <c r="AP9" s="282"/>
      <c r="AQ9" s="282"/>
      <c r="AR9" s="282"/>
      <c r="AS9" s="274" t="s">
        <v>157</v>
      </c>
      <c r="AT9" s="272" t="s">
        <v>63</v>
      </c>
      <c r="AU9" s="273"/>
      <c r="AV9" s="287"/>
      <c r="AW9" s="283" t="s">
        <v>158</v>
      </c>
      <c r="AX9" s="281" t="s">
        <v>65</v>
      </c>
      <c r="AY9" s="282"/>
      <c r="AZ9" s="282"/>
      <c r="BA9" s="282"/>
      <c r="BB9" s="284" t="s">
        <v>66</v>
      </c>
      <c r="BC9" s="284" t="s">
        <v>67</v>
      </c>
      <c r="BD9" s="284" t="s">
        <v>68</v>
      </c>
      <c r="BE9" s="284" t="s">
        <v>69</v>
      </c>
      <c r="BF9" s="284" t="s">
        <v>70</v>
      </c>
      <c r="BG9" s="278" t="s">
        <v>71</v>
      </c>
      <c r="BH9" s="278" t="s">
        <v>72</v>
      </c>
      <c r="BI9" s="278" t="s">
        <v>47</v>
      </c>
    </row>
    <row r="10" spans="1:61" s="8" customFormat="1" ht="15.75" customHeight="1">
      <c r="A10" s="270"/>
      <c r="B10" s="186">
        <v>1</v>
      </c>
      <c r="C10" s="186">
        <v>8</v>
      </c>
      <c r="D10" s="186">
        <v>15</v>
      </c>
      <c r="E10" s="185">
        <v>22</v>
      </c>
      <c r="F10" s="275"/>
      <c r="G10" s="186">
        <v>6</v>
      </c>
      <c r="H10" s="186">
        <v>13</v>
      </c>
      <c r="I10" s="185">
        <v>20</v>
      </c>
      <c r="J10" s="275"/>
      <c r="K10" s="9">
        <v>3</v>
      </c>
      <c r="L10" s="186">
        <v>10</v>
      </c>
      <c r="M10" s="185">
        <v>17</v>
      </c>
      <c r="N10" s="67">
        <v>24</v>
      </c>
      <c r="O10" s="9">
        <v>1</v>
      </c>
      <c r="P10" s="186">
        <v>8</v>
      </c>
      <c r="Q10" s="186">
        <v>15</v>
      </c>
      <c r="R10" s="186">
        <v>22</v>
      </c>
      <c r="S10" s="275"/>
      <c r="T10" s="186">
        <v>5</v>
      </c>
      <c r="U10" s="186">
        <v>12</v>
      </c>
      <c r="V10" s="185">
        <v>19</v>
      </c>
      <c r="W10" s="275"/>
      <c r="X10" s="9">
        <v>2</v>
      </c>
      <c r="Y10" s="186">
        <v>9</v>
      </c>
      <c r="Z10" s="185">
        <v>16</v>
      </c>
      <c r="AA10" s="275"/>
      <c r="AB10" s="9">
        <v>2</v>
      </c>
      <c r="AC10" s="186">
        <v>9</v>
      </c>
      <c r="AD10" s="186">
        <v>16</v>
      </c>
      <c r="AE10" s="186">
        <v>23</v>
      </c>
      <c r="AF10" s="275"/>
      <c r="AG10" s="186">
        <v>6</v>
      </c>
      <c r="AH10" s="186">
        <v>13</v>
      </c>
      <c r="AI10" s="186">
        <v>20</v>
      </c>
      <c r="AJ10" s="275"/>
      <c r="AK10" s="186">
        <v>4</v>
      </c>
      <c r="AL10" s="186">
        <v>11</v>
      </c>
      <c r="AM10" s="186">
        <v>18</v>
      </c>
      <c r="AN10" s="67">
        <v>25</v>
      </c>
      <c r="AO10" s="9">
        <v>1</v>
      </c>
      <c r="AP10" s="186">
        <v>8</v>
      </c>
      <c r="AQ10" s="186">
        <v>15</v>
      </c>
      <c r="AR10" s="185">
        <v>22</v>
      </c>
      <c r="AS10" s="275"/>
      <c r="AT10" s="186">
        <v>6</v>
      </c>
      <c r="AU10" s="186">
        <v>13</v>
      </c>
      <c r="AV10" s="185">
        <v>20</v>
      </c>
      <c r="AW10" s="283"/>
      <c r="AX10" s="186">
        <v>2</v>
      </c>
      <c r="AY10" s="186">
        <v>9</v>
      </c>
      <c r="AZ10" s="186">
        <v>16</v>
      </c>
      <c r="BA10" s="186">
        <v>23</v>
      </c>
      <c r="BB10" s="285"/>
      <c r="BC10" s="285"/>
      <c r="BD10" s="285"/>
      <c r="BE10" s="285"/>
      <c r="BF10" s="285"/>
      <c r="BG10" s="279"/>
      <c r="BH10" s="279"/>
      <c r="BI10" s="279"/>
    </row>
    <row r="11" spans="1:61" s="8" customFormat="1" ht="14.25" customHeight="1">
      <c r="A11" s="271"/>
      <c r="B11" s="186">
        <v>7</v>
      </c>
      <c r="C11" s="186">
        <v>14</v>
      </c>
      <c r="D11" s="186">
        <v>21</v>
      </c>
      <c r="E11" s="185">
        <v>28</v>
      </c>
      <c r="F11" s="276"/>
      <c r="G11" s="186">
        <v>12</v>
      </c>
      <c r="H11" s="186">
        <v>19</v>
      </c>
      <c r="I11" s="185">
        <v>26</v>
      </c>
      <c r="J11" s="276"/>
      <c r="K11" s="9">
        <v>9</v>
      </c>
      <c r="L11" s="186">
        <v>16</v>
      </c>
      <c r="M11" s="185">
        <v>23</v>
      </c>
      <c r="N11" s="67">
        <v>30</v>
      </c>
      <c r="O11" s="9">
        <v>7</v>
      </c>
      <c r="P11" s="186">
        <v>14</v>
      </c>
      <c r="Q11" s="186">
        <v>21</v>
      </c>
      <c r="R11" s="186">
        <v>28</v>
      </c>
      <c r="S11" s="276"/>
      <c r="T11" s="186">
        <v>11</v>
      </c>
      <c r="U11" s="186">
        <v>18</v>
      </c>
      <c r="V11" s="185">
        <v>25</v>
      </c>
      <c r="W11" s="276"/>
      <c r="X11" s="9">
        <v>8</v>
      </c>
      <c r="Y11" s="186">
        <v>15</v>
      </c>
      <c r="Z11" s="185">
        <v>22</v>
      </c>
      <c r="AA11" s="276"/>
      <c r="AB11" s="9">
        <v>8</v>
      </c>
      <c r="AC11" s="186">
        <v>15</v>
      </c>
      <c r="AD11" s="186">
        <v>22</v>
      </c>
      <c r="AE11" s="186">
        <v>29</v>
      </c>
      <c r="AF11" s="276"/>
      <c r="AG11" s="186">
        <v>12</v>
      </c>
      <c r="AH11" s="186">
        <v>19</v>
      </c>
      <c r="AI11" s="186">
        <v>26</v>
      </c>
      <c r="AJ11" s="276"/>
      <c r="AK11" s="186">
        <v>10</v>
      </c>
      <c r="AL11" s="186">
        <v>17</v>
      </c>
      <c r="AM11" s="186">
        <v>24</v>
      </c>
      <c r="AN11" s="67">
        <v>31</v>
      </c>
      <c r="AO11" s="9">
        <v>7</v>
      </c>
      <c r="AP11" s="186">
        <v>14</v>
      </c>
      <c r="AQ11" s="186">
        <v>21</v>
      </c>
      <c r="AR11" s="185">
        <v>28</v>
      </c>
      <c r="AS11" s="276"/>
      <c r="AT11" s="186">
        <v>12</v>
      </c>
      <c r="AU11" s="186">
        <v>19</v>
      </c>
      <c r="AV11" s="185">
        <v>26</v>
      </c>
      <c r="AW11" s="283"/>
      <c r="AX11" s="186">
        <v>8</v>
      </c>
      <c r="AY11" s="186">
        <v>15</v>
      </c>
      <c r="AZ11" s="186">
        <v>22</v>
      </c>
      <c r="BA11" s="186">
        <v>31</v>
      </c>
      <c r="BB11" s="286"/>
      <c r="BC11" s="286"/>
      <c r="BD11" s="286"/>
      <c r="BE11" s="286"/>
      <c r="BF11" s="286"/>
      <c r="BG11" s="280"/>
      <c r="BH11" s="280"/>
      <c r="BI11" s="280"/>
    </row>
    <row r="12" spans="1:61" s="8" customFormat="1" ht="12.75" customHeight="1">
      <c r="A12" s="10" t="s">
        <v>73</v>
      </c>
      <c r="B12" s="10"/>
      <c r="C12" s="10"/>
      <c r="D12" s="10"/>
      <c r="E12" s="10"/>
      <c r="F12" s="10"/>
      <c r="G12" s="10"/>
      <c r="H12" s="107"/>
      <c r="I12" s="68" t="s">
        <v>82</v>
      </c>
      <c r="J12" s="68" t="s">
        <v>82</v>
      </c>
      <c r="K12" s="10"/>
      <c r="L12" s="10"/>
      <c r="M12" s="10"/>
      <c r="N12" s="10"/>
      <c r="O12" s="10"/>
      <c r="P12" s="107"/>
      <c r="Q12" s="68" t="s">
        <v>82</v>
      </c>
      <c r="R12" s="68" t="s">
        <v>82</v>
      </c>
      <c r="S12" s="69"/>
      <c r="T12" s="70" t="s">
        <v>81</v>
      </c>
      <c r="U12" s="70" t="s">
        <v>81</v>
      </c>
      <c r="V12" s="107"/>
      <c r="W12" s="69" t="s">
        <v>85</v>
      </c>
      <c r="X12" s="69"/>
      <c r="Y12" s="69"/>
      <c r="Z12" s="10"/>
      <c r="AA12" s="10"/>
      <c r="AB12" s="10"/>
      <c r="AC12" s="10"/>
      <c r="AD12" s="10"/>
      <c r="AE12" s="68" t="s">
        <v>82</v>
      </c>
      <c r="AF12" s="68" t="s">
        <v>82</v>
      </c>
      <c r="AG12" s="68"/>
      <c r="AH12" s="10"/>
      <c r="AI12" s="10"/>
      <c r="AJ12" s="10"/>
      <c r="AK12" s="10"/>
      <c r="AL12" s="10"/>
      <c r="AM12" s="68" t="s">
        <v>82</v>
      </c>
      <c r="AN12" s="68" t="s">
        <v>82</v>
      </c>
      <c r="AO12" s="68"/>
      <c r="AP12" s="70" t="s">
        <v>81</v>
      </c>
      <c r="AQ12" s="70" t="s">
        <v>81</v>
      </c>
      <c r="AR12" s="70"/>
      <c r="AS12" s="69" t="s">
        <v>85</v>
      </c>
      <c r="AT12" s="69" t="s">
        <v>85</v>
      </c>
      <c r="AU12" s="69" t="s">
        <v>85</v>
      </c>
      <c r="AV12" s="69" t="s">
        <v>85</v>
      </c>
      <c r="AW12" s="69" t="s">
        <v>85</v>
      </c>
      <c r="AX12" s="69" t="s">
        <v>85</v>
      </c>
      <c r="AY12" s="69" t="s">
        <v>85</v>
      </c>
      <c r="AZ12" s="69" t="s">
        <v>85</v>
      </c>
      <c r="BA12" s="69" t="s">
        <v>85</v>
      </c>
      <c r="BB12" s="10">
        <v>30</v>
      </c>
      <c r="BC12" s="188">
        <v>4</v>
      </c>
      <c r="BD12" s="10"/>
      <c r="BE12" s="10"/>
      <c r="BF12" s="10"/>
      <c r="BG12" s="11">
        <v>10</v>
      </c>
      <c r="BH12" s="11">
        <f>SUM(BB12:BG12)</f>
        <v>44</v>
      </c>
      <c r="BI12" s="186" t="s">
        <v>73</v>
      </c>
    </row>
    <row r="13" spans="1:61" s="8" customFormat="1" ht="12.75" customHeight="1">
      <c r="A13" s="10" t="s">
        <v>74</v>
      </c>
      <c r="B13" s="10"/>
      <c r="C13" s="10"/>
      <c r="D13" s="10"/>
      <c r="E13" s="10"/>
      <c r="F13" s="107"/>
      <c r="G13" s="107"/>
      <c r="H13" s="107"/>
      <c r="I13" s="68" t="s">
        <v>82</v>
      </c>
      <c r="J13" s="68" t="s">
        <v>82</v>
      </c>
      <c r="K13" s="188"/>
      <c r="L13" s="73"/>
      <c r="M13" s="73"/>
      <c r="N13" s="188"/>
      <c r="O13" s="10"/>
      <c r="P13" s="107"/>
      <c r="Q13" s="68" t="s">
        <v>82</v>
      </c>
      <c r="R13" s="68" t="s">
        <v>82</v>
      </c>
      <c r="S13" s="69"/>
      <c r="T13" s="70" t="s">
        <v>81</v>
      </c>
      <c r="U13" s="70" t="s">
        <v>81</v>
      </c>
      <c r="V13" s="107"/>
      <c r="W13" s="69" t="s">
        <v>85</v>
      </c>
      <c r="X13" s="69"/>
      <c r="Y13" s="69"/>
      <c r="Z13" s="10"/>
      <c r="AA13" s="10"/>
      <c r="AB13" s="10"/>
      <c r="AC13" s="10"/>
      <c r="AD13" s="10"/>
      <c r="AE13" s="68" t="s">
        <v>82</v>
      </c>
      <c r="AF13" s="68" t="s">
        <v>82</v>
      </c>
      <c r="AG13" s="68"/>
      <c r="AH13" s="10"/>
      <c r="AI13" s="10"/>
      <c r="AJ13" s="10"/>
      <c r="AK13" s="10"/>
      <c r="AL13" s="10"/>
      <c r="AM13" s="68" t="s">
        <v>82</v>
      </c>
      <c r="AN13" s="68" t="s">
        <v>82</v>
      </c>
      <c r="AO13" s="68"/>
      <c r="AP13" s="70" t="s">
        <v>81</v>
      </c>
      <c r="AQ13" s="70" t="s">
        <v>81</v>
      </c>
      <c r="AR13" s="70"/>
      <c r="AS13" s="69" t="s">
        <v>85</v>
      </c>
      <c r="AT13" s="69" t="s">
        <v>85</v>
      </c>
      <c r="AU13" s="69" t="s">
        <v>85</v>
      </c>
      <c r="AV13" s="69" t="s">
        <v>85</v>
      </c>
      <c r="AW13" s="69" t="s">
        <v>85</v>
      </c>
      <c r="AX13" s="69" t="s">
        <v>85</v>
      </c>
      <c r="AY13" s="69" t="s">
        <v>85</v>
      </c>
      <c r="AZ13" s="69" t="s">
        <v>85</v>
      </c>
      <c r="BA13" s="69" t="s">
        <v>85</v>
      </c>
      <c r="BB13" s="10">
        <v>30</v>
      </c>
      <c r="BC13" s="188">
        <v>4</v>
      </c>
      <c r="BD13" s="10"/>
      <c r="BE13" s="10"/>
      <c r="BF13" s="10"/>
      <c r="BG13" s="11">
        <v>10</v>
      </c>
      <c r="BH13" s="11">
        <f>SUM(BB13:BG13)</f>
        <v>44</v>
      </c>
      <c r="BI13" s="186" t="s">
        <v>74</v>
      </c>
    </row>
    <row r="14" spans="1:61" s="8" customFormat="1" ht="12.75" customHeight="1">
      <c r="A14" s="10" t="s">
        <v>75</v>
      </c>
      <c r="B14" s="10"/>
      <c r="C14" s="10"/>
      <c r="D14" s="10"/>
      <c r="E14" s="10"/>
      <c r="F14" s="73"/>
      <c r="G14" s="73"/>
      <c r="H14" s="107"/>
      <c r="I14" s="68" t="s">
        <v>82</v>
      </c>
      <c r="J14" s="68" t="s">
        <v>82</v>
      </c>
      <c r="K14" s="188"/>
      <c r="L14" s="187"/>
      <c r="M14" s="187"/>
      <c r="N14" s="188"/>
      <c r="O14" s="10"/>
      <c r="P14" s="107"/>
      <c r="Q14" s="68" t="s">
        <v>82</v>
      </c>
      <c r="R14" s="68" t="s">
        <v>82</v>
      </c>
      <c r="S14" s="69"/>
      <c r="T14" s="70" t="s">
        <v>81</v>
      </c>
      <c r="U14" s="70" t="s">
        <v>81</v>
      </c>
      <c r="V14" s="107"/>
      <c r="W14" s="69" t="s">
        <v>85</v>
      </c>
      <c r="X14" s="69"/>
      <c r="Y14" s="73"/>
      <c r="Z14" s="73"/>
      <c r="AA14" s="73"/>
      <c r="AB14" s="73"/>
      <c r="AC14" s="73"/>
      <c r="AD14" s="73"/>
      <c r="AE14" s="68" t="s">
        <v>82</v>
      </c>
      <c r="AF14" s="68" t="s">
        <v>82</v>
      </c>
      <c r="AG14" s="73"/>
      <c r="AH14" s="73"/>
      <c r="AI14" s="10"/>
      <c r="AJ14" s="10"/>
      <c r="AK14" s="10"/>
      <c r="AL14" s="10"/>
      <c r="AM14" s="68" t="s">
        <v>82</v>
      </c>
      <c r="AN14" s="68" t="s">
        <v>82</v>
      </c>
      <c r="AO14" s="68"/>
      <c r="AP14" s="70" t="s">
        <v>81</v>
      </c>
      <c r="AQ14" s="70" t="s">
        <v>81</v>
      </c>
      <c r="AR14" s="70"/>
      <c r="AS14" s="69" t="s">
        <v>85</v>
      </c>
      <c r="AT14" s="69" t="s">
        <v>85</v>
      </c>
      <c r="AU14" s="69" t="s">
        <v>85</v>
      </c>
      <c r="AV14" s="69" t="s">
        <v>85</v>
      </c>
      <c r="AW14" s="69" t="s">
        <v>85</v>
      </c>
      <c r="AX14" s="69" t="s">
        <v>85</v>
      </c>
      <c r="AY14" s="69" t="s">
        <v>85</v>
      </c>
      <c r="AZ14" s="69" t="s">
        <v>85</v>
      </c>
      <c r="BA14" s="69" t="s">
        <v>85</v>
      </c>
      <c r="BB14" s="10">
        <v>30</v>
      </c>
      <c r="BC14" s="188">
        <v>4</v>
      </c>
      <c r="BD14" s="10"/>
      <c r="BE14" s="10"/>
      <c r="BF14" s="10"/>
      <c r="BG14" s="11">
        <v>10</v>
      </c>
      <c r="BH14" s="11">
        <f>SUM(BB14:BG14)</f>
        <v>44</v>
      </c>
      <c r="BI14" s="186" t="s">
        <v>75</v>
      </c>
    </row>
    <row r="15" spans="1:61" s="8" customFormat="1" ht="12.75" customHeight="1">
      <c r="A15" s="10" t="s">
        <v>76</v>
      </c>
      <c r="B15" s="10"/>
      <c r="C15" s="10"/>
      <c r="D15" s="107"/>
      <c r="E15" s="107"/>
      <c r="F15" s="107"/>
      <c r="G15" s="107"/>
      <c r="H15" s="107"/>
      <c r="I15" s="68" t="s">
        <v>82</v>
      </c>
      <c r="J15" s="68" t="s">
        <v>82</v>
      </c>
      <c r="K15" s="73"/>
      <c r="L15" s="187" t="s">
        <v>84</v>
      </c>
      <c r="M15" s="187" t="s">
        <v>84</v>
      </c>
      <c r="N15" s="73"/>
      <c r="O15" s="10"/>
      <c r="P15" s="107"/>
      <c r="Q15" s="68" t="s">
        <v>82</v>
      </c>
      <c r="R15" s="68" t="s">
        <v>82</v>
      </c>
      <c r="S15" s="69"/>
      <c r="T15" s="70" t="s">
        <v>81</v>
      </c>
      <c r="U15" s="70" t="s">
        <v>81</v>
      </c>
      <c r="V15" s="107"/>
      <c r="W15" s="69" t="s">
        <v>85</v>
      </c>
      <c r="X15" s="68" t="s">
        <v>83</v>
      </c>
      <c r="Y15" s="68" t="s">
        <v>83</v>
      </c>
      <c r="Z15" s="68" t="s">
        <v>83</v>
      </c>
      <c r="AA15" s="68" t="s">
        <v>83</v>
      </c>
      <c r="AB15" s="68" t="s">
        <v>83</v>
      </c>
      <c r="AC15" s="68" t="s">
        <v>83</v>
      </c>
      <c r="AD15" s="187" t="s">
        <v>83</v>
      </c>
      <c r="AE15" s="68" t="s">
        <v>83</v>
      </c>
      <c r="AF15" s="107"/>
      <c r="AG15" s="68"/>
      <c r="AH15" s="70"/>
      <c r="AI15" s="70"/>
      <c r="AJ15" s="10"/>
      <c r="AK15" s="10"/>
      <c r="AL15" s="10"/>
      <c r="AM15" s="71" t="s">
        <v>86</v>
      </c>
      <c r="AN15" s="71"/>
      <c r="AO15" s="68"/>
      <c r="AP15" s="70"/>
      <c r="AQ15" s="70"/>
      <c r="AR15" s="70"/>
      <c r="AS15" s="69"/>
      <c r="AT15" s="69"/>
      <c r="AU15" s="69"/>
      <c r="AV15" s="69"/>
      <c r="AW15" s="69"/>
      <c r="AX15" s="69"/>
      <c r="AY15" s="69"/>
      <c r="AZ15" s="69"/>
      <c r="BA15" s="69"/>
      <c r="BB15" s="10">
        <v>23</v>
      </c>
      <c r="BC15" s="188">
        <v>2</v>
      </c>
      <c r="BD15" s="10">
        <v>2</v>
      </c>
      <c r="BE15" s="10">
        <v>8</v>
      </c>
      <c r="BF15" s="10">
        <v>1</v>
      </c>
      <c r="BG15" s="11">
        <v>1</v>
      </c>
      <c r="BH15" s="11">
        <f>SUM(BB15:BG15)</f>
        <v>37</v>
      </c>
      <c r="BI15" s="186" t="s">
        <v>76</v>
      </c>
    </row>
    <row r="16" spans="1:61" s="8" customFormat="1" ht="18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72">
        <f>SUM(BB12:BB15)</f>
        <v>113</v>
      </c>
      <c r="BC16" s="72">
        <f t="shared" ref="BC16:BH16" si="0">SUM(BC12:BC15)</f>
        <v>14</v>
      </c>
      <c r="BD16" s="72">
        <f t="shared" si="0"/>
        <v>2</v>
      </c>
      <c r="BE16" s="72">
        <f t="shared" si="0"/>
        <v>8</v>
      </c>
      <c r="BF16" s="72">
        <f t="shared" si="0"/>
        <v>1</v>
      </c>
      <c r="BG16" s="72">
        <f t="shared" si="0"/>
        <v>31</v>
      </c>
      <c r="BH16" s="72">
        <f t="shared" si="0"/>
        <v>169</v>
      </c>
      <c r="BI16" s="10"/>
    </row>
    <row r="17" spans="1:61" ht="2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3"/>
    </row>
    <row r="18" spans="1:61" s="15" customFormat="1" ht="12.75" customHeight="1">
      <c r="A18" s="7"/>
      <c r="B18" s="289" t="s">
        <v>77</v>
      </c>
      <c r="C18" s="289"/>
      <c r="D18" s="289"/>
      <c r="E18" s="289"/>
      <c r="F18" s="289"/>
      <c r="G18" s="289"/>
      <c r="H18" s="7"/>
      <c r="I18" s="291" t="s">
        <v>105</v>
      </c>
      <c r="J18" s="291"/>
      <c r="K18" s="291"/>
      <c r="L18" s="291"/>
      <c r="M18" s="7"/>
      <c r="N18" s="290" t="s">
        <v>67</v>
      </c>
      <c r="O18" s="290"/>
      <c r="P18" s="290"/>
      <c r="Q18" s="290"/>
      <c r="R18" s="7"/>
      <c r="S18" s="7"/>
      <c r="T18" s="290" t="s">
        <v>78</v>
      </c>
      <c r="U18" s="290"/>
      <c r="V18" s="290"/>
      <c r="W18" s="290"/>
      <c r="X18" s="7"/>
      <c r="Y18" s="7"/>
      <c r="Z18" s="14" t="s">
        <v>69</v>
      </c>
      <c r="AB18" s="16"/>
      <c r="AC18" s="16"/>
      <c r="AD18" s="17"/>
      <c r="AE18" s="17"/>
      <c r="AF18" s="291" t="s">
        <v>68</v>
      </c>
      <c r="AG18" s="291"/>
      <c r="AH18" s="291"/>
      <c r="AI18" s="291"/>
      <c r="AJ18" s="291"/>
      <c r="AK18" s="18"/>
      <c r="AL18" s="291" t="s">
        <v>79</v>
      </c>
      <c r="AM18" s="291"/>
      <c r="AN18" s="291"/>
      <c r="AO18" s="291"/>
      <c r="AP18" s="291"/>
      <c r="AQ18" s="17"/>
      <c r="AR18" s="14" t="s">
        <v>80</v>
      </c>
      <c r="AT18" s="17"/>
      <c r="AU18" s="17"/>
      <c r="AV18" s="17"/>
      <c r="AW18" s="17"/>
      <c r="AX18" s="17"/>
      <c r="AY18" s="19" t="s">
        <v>71</v>
      </c>
      <c r="AZ18" s="17"/>
      <c r="BA18" s="17"/>
      <c r="BB18" s="17"/>
      <c r="BC18" s="17"/>
      <c r="BD18" s="17"/>
      <c r="BE18" s="17"/>
    </row>
    <row r="19" spans="1:61" s="23" customFormat="1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1"/>
      <c r="K19" s="20"/>
      <c r="L19" s="20"/>
      <c r="M19" s="20"/>
      <c r="N19" s="20"/>
      <c r="O19" s="322" t="s">
        <v>81</v>
      </c>
      <c r="P19" s="322"/>
      <c r="Q19" s="22"/>
      <c r="R19" s="20"/>
      <c r="S19" s="20"/>
      <c r="T19" s="20"/>
      <c r="U19" s="323" t="s">
        <v>82</v>
      </c>
      <c r="V19" s="324"/>
      <c r="Y19" s="20"/>
      <c r="Z19" s="20"/>
      <c r="AA19" s="325" t="s">
        <v>83</v>
      </c>
      <c r="AB19" s="325"/>
      <c r="AC19" s="24"/>
      <c r="AD19" s="20"/>
      <c r="AE19" s="20"/>
      <c r="AF19" s="20"/>
      <c r="AG19" s="325" t="s">
        <v>84</v>
      </c>
      <c r="AH19" s="325"/>
      <c r="AI19" s="20"/>
      <c r="AJ19" s="20"/>
      <c r="AK19" s="25"/>
      <c r="AM19" s="326" t="s">
        <v>85</v>
      </c>
      <c r="AN19" s="327"/>
      <c r="AO19" s="20"/>
      <c r="AP19" s="20"/>
      <c r="AQ19" s="20"/>
      <c r="AR19" s="20"/>
      <c r="AS19" s="328" t="s">
        <v>86</v>
      </c>
      <c r="AT19" s="328"/>
      <c r="AU19" s="20"/>
      <c r="AV19" s="20"/>
      <c r="AW19" s="20"/>
      <c r="AX19" s="20"/>
      <c r="AY19" s="20"/>
      <c r="AZ19" s="292" t="s">
        <v>85</v>
      </c>
      <c r="BA19" s="293"/>
      <c r="BB19" s="20"/>
      <c r="BC19" s="20"/>
      <c r="BD19" s="20"/>
      <c r="BE19" s="20"/>
      <c r="BF19" s="20"/>
      <c r="BG19" s="26"/>
      <c r="BH19" s="27"/>
    </row>
    <row r="20" spans="1:61" ht="3.75" customHeight="1" thickBo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3"/>
    </row>
    <row r="21" spans="1:61" ht="12.75" customHeight="1">
      <c r="A21" s="294" t="s">
        <v>87</v>
      </c>
      <c r="B21" s="295"/>
      <c r="C21" s="295"/>
      <c r="D21" s="300" t="s">
        <v>88</v>
      </c>
      <c r="E21" s="300"/>
      <c r="F21" s="303" t="s">
        <v>0</v>
      </c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4"/>
      <c r="AB21" s="309" t="s">
        <v>1</v>
      </c>
      <c r="AC21" s="310"/>
      <c r="AD21" s="315" t="s">
        <v>2</v>
      </c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4"/>
      <c r="AP21" s="317" t="s">
        <v>3</v>
      </c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9"/>
      <c r="BF21" s="294" t="s">
        <v>4</v>
      </c>
      <c r="BG21" s="295"/>
      <c r="BH21" s="295"/>
      <c r="BI21" s="358"/>
    </row>
    <row r="22" spans="1:61" ht="14.25" customHeight="1">
      <c r="A22" s="296"/>
      <c r="B22" s="297"/>
      <c r="C22" s="297"/>
      <c r="D22" s="301"/>
      <c r="E22" s="301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6"/>
      <c r="AB22" s="311"/>
      <c r="AC22" s="312"/>
      <c r="AD22" s="316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6"/>
      <c r="AP22" s="361">
        <v>1</v>
      </c>
      <c r="AQ22" s="362"/>
      <c r="AR22" s="362">
        <v>2</v>
      </c>
      <c r="AS22" s="363"/>
      <c r="AT22" s="361">
        <v>3</v>
      </c>
      <c r="AU22" s="362"/>
      <c r="AV22" s="362">
        <v>4</v>
      </c>
      <c r="AW22" s="363"/>
      <c r="AX22" s="361">
        <v>5</v>
      </c>
      <c r="AY22" s="362"/>
      <c r="AZ22" s="362">
        <v>6</v>
      </c>
      <c r="BA22" s="363"/>
      <c r="BB22" s="361">
        <v>7</v>
      </c>
      <c r="BC22" s="362"/>
      <c r="BD22" s="362">
        <v>8</v>
      </c>
      <c r="BE22" s="363"/>
      <c r="BF22" s="296"/>
      <c r="BG22" s="297"/>
      <c r="BH22" s="297"/>
      <c r="BI22" s="359"/>
    </row>
    <row r="23" spans="1:61" ht="38.25" customHeight="1" thickBot="1">
      <c r="A23" s="298"/>
      <c r="B23" s="299"/>
      <c r="C23" s="299"/>
      <c r="D23" s="302"/>
      <c r="E23" s="302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8"/>
      <c r="AB23" s="313"/>
      <c r="AC23" s="314"/>
      <c r="AD23" s="320" t="s">
        <v>5</v>
      </c>
      <c r="AE23" s="321"/>
      <c r="AF23" s="321" t="s">
        <v>89</v>
      </c>
      <c r="AG23" s="321"/>
      <c r="AH23" s="321" t="s">
        <v>6</v>
      </c>
      <c r="AI23" s="321"/>
      <c r="AJ23" s="321" t="s">
        <v>7</v>
      </c>
      <c r="AK23" s="321"/>
      <c r="AL23" s="321" t="s">
        <v>8</v>
      </c>
      <c r="AM23" s="321"/>
      <c r="AN23" s="321" t="s">
        <v>9</v>
      </c>
      <c r="AO23" s="329"/>
      <c r="AP23" s="142" t="s">
        <v>10</v>
      </c>
      <c r="AQ23" s="143" t="s">
        <v>11</v>
      </c>
      <c r="AR23" s="143" t="s">
        <v>10</v>
      </c>
      <c r="AS23" s="144" t="s">
        <v>11</v>
      </c>
      <c r="AT23" s="142" t="s">
        <v>10</v>
      </c>
      <c r="AU23" s="143" t="s">
        <v>11</v>
      </c>
      <c r="AV23" s="143" t="s">
        <v>10</v>
      </c>
      <c r="AW23" s="144" t="s">
        <v>11</v>
      </c>
      <c r="AX23" s="142" t="s">
        <v>10</v>
      </c>
      <c r="AY23" s="143" t="s">
        <v>11</v>
      </c>
      <c r="AZ23" s="143" t="s">
        <v>10</v>
      </c>
      <c r="BA23" s="144" t="s">
        <v>11</v>
      </c>
      <c r="BB23" s="142" t="s">
        <v>10</v>
      </c>
      <c r="BC23" s="143" t="s">
        <v>11</v>
      </c>
      <c r="BD23" s="143" t="s">
        <v>10</v>
      </c>
      <c r="BE23" s="144" t="s">
        <v>11</v>
      </c>
      <c r="BF23" s="298"/>
      <c r="BG23" s="299"/>
      <c r="BH23" s="299"/>
      <c r="BI23" s="360"/>
    </row>
    <row r="24" spans="1:61" ht="17.25" customHeight="1" thickBot="1">
      <c r="A24" s="330" t="s">
        <v>225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2"/>
      <c r="AB24" s="345">
        <v>36</v>
      </c>
      <c r="AC24" s="346"/>
      <c r="AD24" s="347">
        <f>SUM(AD26:AE38,AD40:AE49)</f>
        <v>1080</v>
      </c>
      <c r="AE24" s="346"/>
      <c r="AF24" s="347">
        <f>SUM(AF26:AG38,AF40:AG49)</f>
        <v>536</v>
      </c>
      <c r="AG24" s="346"/>
      <c r="AH24" s="347">
        <f t="shared" ref="AH24" si="1">SUM(AH26:AI38,AH40:AI49)</f>
        <v>162</v>
      </c>
      <c r="AI24" s="346"/>
      <c r="AJ24" s="347">
        <f t="shared" ref="AJ24" si="2">SUM(AJ26:AK38,AJ40:AK49)</f>
        <v>378</v>
      </c>
      <c r="AK24" s="346"/>
      <c r="AL24" s="347">
        <f t="shared" ref="AL24" si="3">SUM(AL26:AM38,AL40:AM49)</f>
        <v>0</v>
      </c>
      <c r="AM24" s="346"/>
      <c r="AN24" s="347">
        <f t="shared" ref="AN24" si="4">SUM(AN26:AO38,AN40:AO49)</f>
        <v>544</v>
      </c>
      <c r="AO24" s="346"/>
      <c r="AP24" s="127">
        <v>16</v>
      </c>
      <c r="AQ24" s="128">
        <v>16</v>
      </c>
      <c r="AR24" s="128">
        <v>12</v>
      </c>
      <c r="AS24" s="129">
        <v>12</v>
      </c>
      <c r="AT24" s="130">
        <v>4</v>
      </c>
      <c r="AU24" s="128">
        <v>4</v>
      </c>
      <c r="AV24" s="128">
        <v>2</v>
      </c>
      <c r="AW24" s="129">
        <v>2</v>
      </c>
      <c r="AX24" s="130">
        <v>0</v>
      </c>
      <c r="AY24" s="128">
        <v>0</v>
      </c>
      <c r="AZ24" s="128">
        <v>0</v>
      </c>
      <c r="BA24" s="129">
        <v>0</v>
      </c>
      <c r="BB24" s="130">
        <v>2</v>
      </c>
      <c r="BC24" s="128">
        <v>2</v>
      </c>
      <c r="BD24" s="128">
        <v>0</v>
      </c>
      <c r="BE24" s="129">
        <v>0</v>
      </c>
      <c r="BF24" s="333"/>
      <c r="BG24" s="334"/>
      <c r="BH24" s="334"/>
      <c r="BI24" s="335"/>
    </row>
    <row r="25" spans="1:61" ht="18.75" customHeight="1" thickBot="1">
      <c r="A25" s="336" t="s">
        <v>13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8"/>
      <c r="AB25" s="339">
        <v>32</v>
      </c>
      <c r="AC25" s="340"/>
      <c r="AD25" s="341">
        <f>SUM(AD26:AE37)</f>
        <v>960</v>
      </c>
      <c r="AE25" s="340"/>
      <c r="AF25" s="341">
        <f t="shared" ref="AF25" si="5">AF26+AF27+AF28+AF29+AF30+AF31+AF32+AF33+AF34+AF35+AF36+AF37+AF38</f>
        <v>476</v>
      </c>
      <c r="AG25" s="340"/>
      <c r="AH25" s="341">
        <f t="shared" ref="AH25" si="6">AH26+AH27+AH28+AH29+AH30+AH31+AH32+AH33+AH34+AH35+AH36+AH37+AH38</f>
        <v>98</v>
      </c>
      <c r="AI25" s="340"/>
      <c r="AJ25" s="341">
        <f t="shared" ref="AJ25" si="7">AJ26+AJ27+AJ28+AJ29+AJ30+AJ31+AJ32+AJ33+AJ34+AJ35+AJ36+AJ37+AJ38</f>
        <v>378</v>
      </c>
      <c r="AK25" s="340"/>
      <c r="AL25" s="341">
        <f t="shared" ref="AL25" si="8">AL26+AL27+AL28+AL29+AL30+AL31+AL32+AL33+AL34+AL35+AL36+AL37+AL38</f>
        <v>0</v>
      </c>
      <c r="AM25" s="340"/>
      <c r="AN25" s="341">
        <f t="shared" ref="AN25" si="9">AN26+AN27+AN28+AN29+AN30+AN31+AN32+AN33+AN34+AN35+AN36+AN37+AN38</f>
        <v>484</v>
      </c>
      <c r="AO25" s="340"/>
      <c r="AP25" s="131">
        <v>16</v>
      </c>
      <c r="AQ25" s="132">
        <v>16</v>
      </c>
      <c r="AR25" s="132">
        <v>12</v>
      </c>
      <c r="AS25" s="133">
        <v>12</v>
      </c>
      <c r="AT25" s="134">
        <v>2</v>
      </c>
      <c r="AU25" s="132">
        <v>2</v>
      </c>
      <c r="AV25" s="132">
        <v>0</v>
      </c>
      <c r="AW25" s="133">
        <v>0</v>
      </c>
      <c r="AX25" s="134">
        <v>0</v>
      </c>
      <c r="AY25" s="132">
        <v>0</v>
      </c>
      <c r="AZ25" s="132">
        <v>0</v>
      </c>
      <c r="BA25" s="133">
        <v>0</v>
      </c>
      <c r="BB25" s="134">
        <v>2</v>
      </c>
      <c r="BC25" s="132">
        <v>2</v>
      </c>
      <c r="BD25" s="132">
        <v>0</v>
      </c>
      <c r="BE25" s="133">
        <v>0</v>
      </c>
      <c r="BF25" s="342"/>
      <c r="BG25" s="343"/>
      <c r="BH25" s="343"/>
      <c r="BI25" s="344"/>
    </row>
    <row r="26" spans="1:61" s="28" customFormat="1" ht="12" customHeight="1">
      <c r="A26" s="367" t="s">
        <v>269</v>
      </c>
      <c r="B26" s="367"/>
      <c r="C26" s="367"/>
      <c r="D26" s="368" t="s">
        <v>90</v>
      </c>
      <c r="E26" s="368"/>
      <c r="F26" s="369" t="s">
        <v>164</v>
      </c>
      <c r="G26" s="370" t="s">
        <v>164</v>
      </c>
      <c r="H26" s="370" t="s">
        <v>164</v>
      </c>
      <c r="I26" s="370" t="s">
        <v>164</v>
      </c>
      <c r="J26" s="370" t="s">
        <v>164</v>
      </c>
      <c r="K26" s="370" t="s">
        <v>164</v>
      </c>
      <c r="L26" s="370" t="s">
        <v>164</v>
      </c>
      <c r="M26" s="370" t="s">
        <v>164</v>
      </c>
      <c r="N26" s="370" t="s">
        <v>164</v>
      </c>
      <c r="O26" s="370" t="s">
        <v>164</v>
      </c>
      <c r="P26" s="370" t="s">
        <v>164</v>
      </c>
      <c r="Q26" s="370" t="s">
        <v>164</v>
      </c>
      <c r="R26" s="370" t="s">
        <v>164</v>
      </c>
      <c r="S26" s="370" t="s">
        <v>164</v>
      </c>
      <c r="T26" s="370" t="s">
        <v>164</v>
      </c>
      <c r="U26" s="370" t="s">
        <v>164</v>
      </c>
      <c r="V26" s="370" t="s">
        <v>164</v>
      </c>
      <c r="W26" s="370" t="s">
        <v>164</v>
      </c>
      <c r="X26" s="370" t="s">
        <v>164</v>
      </c>
      <c r="Y26" s="370" t="s">
        <v>164</v>
      </c>
      <c r="Z26" s="370" t="s">
        <v>164</v>
      </c>
      <c r="AA26" s="371" t="s">
        <v>164</v>
      </c>
      <c r="AB26" s="353">
        <v>2</v>
      </c>
      <c r="AC26" s="354"/>
      <c r="AD26" s="353">
        <v>60</v>
      </c>
      <c r="AE26" s="354"/>
      <c r="AF26" s="353">
        <v>30</v>
      </c>
      <c r="AG26" s="354"/>
      <c r="AH26" s="353">
        <v>0</v>
      </c>
      <c r="AI26" s="354"/>
      <c r="AJ26" s="353">
        <v>30</v>
      </c>
      <c r="AK26" s="354"/>
      <c r="AL26" s="353">
        <v>0</v>
      </c>
      <c r="AM26" s="354"/>
      <c r="AN26" s="353">
        <v>30</v>
      </c>
      <c r="AO26" s="354"/>
      <c r="AP26" s="103">
        <v>2</v>
      </c>
      <c r="AQ26" s="101">
        <v>2</v>
      </c>
      <c r="AR26" s="101"/>
      <c r="AS26" s="79"/>
      <c r="AT26" s="103"/>
      <c r="AU26" s="101"/>
      <c r="AV26" s="101"/>
      <c r="AW26" s="79"/>
      <c r="AX26" s="103"/>
      <c r="AY26" s="101"/>
      <c r="AZ26" s="101"/>
      <c r="BA26" s="79"/>
      <c r="BB26" s="103"/>
      <c r="BC26" s="101"/>
      <c r="BD26" s="101"/>
      <c r="BE26" s="79"/>
      <c r="BF26" s="355" t="s">
        <v>176</v>
      </c>
      <c r="BG26" s="356" t="s">
        <v>176</v>
      </c>
      <c r="BH26" s="356" t="s">
        <v>176</v>
      </c>
      <c r="BI26" s="357" t="s">
        <v>176</v>
      </c>
    </row>
    <row r="27" spans="1:61" s="28" customFormat="1" ht="12" customHeight="1">
      <c r="A27" s="221" t="s">
        <v>269</v>
      </c>
      <c r="B27" s="221"/>
      <c r="C27" s="221"/>
      <c r="D27" s="193" t="s">
        <v>122</v>
      </c>
      <c r="E27" s="193"/>
      <c r="F27" s="364" t="s">
        <v>165</v>
      </c>
      <c r="G27" s="365" t="s">
        <v>165</v>
      </c>
      <c r="H27" s="365" t="s">
        <v>165</v>
      </c>
      <c r="I27" s="365" t="s">
        <v>165</v>
      </c>
      <c r="J27" s="365" t="s">
        <v>165</v>
      </c>
      <c r="K27" s="365" t="s">
        <v>165</v>
      </c>
      <c r="L27" s="365" t="s">
        <v>165</v>
      </c>
      <c r="M27" s="365" t="s">
        <v>165</v>
      </c>
      <c r="N27" s="365" t="s">
        <v>165</v>
      </c>
      <c r="O27" s="365" t="s">
        <v>165</v>
      </c>
      <c r="P27" s="365" t="s">
        <v>165</v>
      </c>
      <c r="Q27" s="365" t="s">
        <v>165</v>
      </c>
      <c r="R27" s="365" t="s">
        <v>165</v>
      </c>
      <c r="S27" s="365" t="s">
        <v>165</v>
      </c>
      <c r="T27" s="365" t="s">
        <v>165</v>
      </c>
      <c r="U27" s="365" t="s">
        <v>165</v>
      </c>
      <c r="V27" s="365" t="s">
        <v>165</v>
      </c>
      <c r="W27" s="365" t="s">
        <v>165</v>
      </c>
      <c r="X27" s="365" t="s">
        <v>165</v>
      </c>
      <c r="Y27" s="365" t="s">
        <v>165</v>
      </c>
      <c r="Z27" s="365" t="s">
        <v>165</v>
      </c>
      <c r="AA27" s="366" t="s">
        <v>165</v>
      </c>
      <c r="AB27" s="244">
        <v>2</v>
      </c>
      <c r="AC27" s="245"/>
      <c r="AD27" s="244">
        <v>60</v>
      </c>
      <c r="AE27" s="245"/>
      <c r="AF27" s="244">
        <v>30</v>
      </c>
      <c r="AG27" s="245"/>
      <c r="AH27" s="348">
        <v>0</v>
      </c>
      <c r="AI27" s="349"/>
      <c r="AJ27" s="348">
        <v>30</v>
      </c>
      <c r="AK27" s="349"/>
      <c r="AL27" s="244">
        <v>0</v>
      </c>
      <c r="AM27" s="245"/>
      <c r="AN27" s="244">
        <v>30</v>
      </c>
      <c r="AO27" s="245"/>
      <c r="AP27" s="104"/>
      <c r="AQ27" s="105"/>
      <c r="AR27" s="105">
        <v>2</v>
      </c>
      <c r="AS27" s="74">
        <v>2</v>
      </c>
      <c r="AT27" s="104"/>
      <c r="AU27" s="105"/>
      <c r="AV27" s="105"/>
      <c r="AW27" s="74"/>
      <c r="AX27" s="104"/>
      <c r="AY27" s="105"/>
      <c r="AZ27" s="105"/>
      <c r="BA27" s="74"/>
      <c r="BB27" s="104"/>
      <c r="BC27" s="105"/>
      <c r="BD27" s="105"/>
      <c r="BE27" s="74"/>
      <c r="BF27" s="350" t="s">
        <v>176</v>
      </c>
      <c r="BG27" s="351" t="s">
        <v>176</v>
      </c>
      <c r="BH27" s="351" t="s">
        <v>176</v>
      </c>
      <c r="BI27" s="352" t="s">
        <v>176</v>
      </c>
    </row>
    <row r="28" spans="1:61" s="28" customFormat="1" ht="12" customHeight="1">
      <c r="A28" s="221" t="s">
        <v>270</v>
      </c>
      <c r="B28" s="221"/>
      <c r="C28" s="221"/>
      <c r="D28" s="193" t="s">
        <v>128</v>
      </c>
      <c r="E28" s="193"/>
      <c r="F28" s="258" t="s">
        <v>166</v>
      </c>
      <c r="G28" s="259" t="s">
        <v>166</v>
      </c>
      <c r="H28" s="259" t="s">
        <v>166</v>
      </c>
      <c r="I28" s="259" t="s">
        <v>166</v>
      </c>
      <c r="J28" s="259" t="s">
        <v>166</v>
      </c>
      <c r="K28" s="259" t="s">
        <v>166</v>
      </c>
      <c r="L28" s="259" t="s">
        <v>166</v>
      </c>
      <c r="M28" s="259" t="s">
        <v>166</v>
      </c>
      <c r="N28" s="259" t="s">
        <v>166</v>
      </c>
      <c r="O28" s="259" t="s">
        <v>166</v>
      </c>
      <c r="P28" s="259" t="s">
        <v>166</v>
      </c>
      <c r="Q28" s="259" t="s">
        <v>166</v>
      </c>
      <c r="R28" s="259" t="s">
        <v>166</v>
      </c>
      <c r="S28" s="259" t="s">
        <v>166</v>
      </c>
      <c r="T28" s="259" t="s">
        <v>166</v>
      </c>
      <c r="U28" s="259" t="s">
        <v>166</v>
      </c>
      <c r="V28" s="259" t="s">
        <v>166</v>
      </c>
      <c r="W28" s="259" t="s">
        <v>166</v>
      </c>
      <c r="X28" s="259" t="s">
        <v>166</v>
      </c>
      <c r="Y28" s="259" t="s">
        <v>166</v>
      </c>
      <c r="Z28" s="259" t="s">
        <v>166</v>
      </c>
      <c r="AA28" s="260" t="s">
        <v>166</v>
      </c>
      <c r="AB28" s="244">
        <v>2</v>
      </c>
      <c r="AC28" s="245"/>
      <c r="AD28" s="244">
        <v>60</v>
      </c>
      <c r="AE28" s="245"/>
      <c r="AF28" s="244">
        <v>30</v>
      </c>
      <c r="AG28" s="245"/>
      <c r="AH28" s="244">
        <v>20</v>
      </c>
      <c r="AI28" s="245"/>
      <c r="AJ28" s="244">
        <v>10</v>
      </c>
      <c r="AK28" s="245"/>
      <c r="AL28" s="244">
        <v>0</v>
      </c>
      <c r="AM28" s="245"/>
      <c r="AN28" s="244">
        <v>30</v>
      </c>
      <c r="AO28" s="245"/>
      <c r="AP28" s="104">
        <v>2</v>
      </c>
      <c r="AQ28" s="105">
        <v>2</v>
      </c>
      <c r="AR28" s="105"/>
      <c r="AS28" s="74"/>
      <c r="AT28" s="104"/>
      <c r="AU28" s="105"/>
      <c r="AV28" s="105"/>
      <c r="AW28" s="74"/>
      <c r="AX28" s="104"/>
      <c r="AY28" s="105"/>
      <c r="AZ28" s="105"/>
      <c r="BA28" s="74"/>
      <c r="BB28" s="104"/>
      <c r="BC28" s="105"/>
      <c r="BD28" s="105"/>
      <c r="BE28" s="74"/>
      <c r="BF28" s="350" t="s">
        <v>176</v>
      </c>
      <c r="BG28" s="351" t="s">
        <v>176</v>
      </c>
      <c r="BH28" s="351" t="s">
        <v>176</v>
      </c>
      <c r="BI28" s="352" t="s">
        <v>176</v>
      </c>
    </row>
    <row r="29" spans="1:61" s="28" customFormat="1" ht="12" customHeight="1">
      <c r="A29" s="221" t="s">
        <v>270</v>
      </c>
      <c r="B29" s="221"/>
      <c r="C29" s="221"/>
      <c r="D29" s="193" t="s">
        <v>129</v>
      </c>
      <c r="E29" s="193"/>
      <c r="F29" s="258" t="s">
        <v>167</v>
      </c>
      <c r="G29" s="259" t="s">
        <v>167</v>
      </c>
      <c r="H29" s="259" t="s">
        <v>167</v>
      </c>
      <c r="I29" s="259" t="s">
        <v>167</v>
      </c>
      <c r="J29" s="259" t="s">
        <v>167</v>
      </c>
      <c r="K29" s="259" t="s">
        <v>167</v>
      </c>
      <c r="L29" s="259" t="s">
        <v>167</v>
      </c>
      <c r="M29" s="259" t="s">
        <v>167</v>
      </c>
      <c r="N29" s="259" t="s">
        <v>167</v>
      </c>
      <c r="O29" s="259" t="s">
        <v>167</v>
      </c>
      <c r="P29" s="259" t="s">
        <v>167</v>
      </c>
      <c r="Q29" s="259" t="s">
        <v>167</v>
      </c>
      <c r="R29" s="259" t="s">
        <v>167</v>
      </c>
      <c r="S29" s="259" t="s">
        <v>167</v>
      </c>
      <c r="T29" s="259" t="s">
        <v>167</v>
      </c>
      <c r="U29" s="259" t="s">
        <v>167</v>
      </c>
      <c r="V29" s="259" t="s">
        <v>167</v>
      </c>
      <c r="W29" s="259" t="s">
        <v>167</v>
      </c>
      <c r="X29" s="259" t="s">
        <v>167</v>
      </c>
      <c r="Y29" s="259" t="s">
        <v>167</v>
      </c>
      <c r="Z29" s="259" t="s">
        <v>167</v>
      </c>
      <c r="AA29" s="260" t="s">
        <v>167</v>
      </c>
      <c r="AB29" s="348">
        <v>2</v>
      </c>
      <c r="AC29" s="349"/>
      <c r="AD29" s="244">
        <v>60</v>
      </c>
      <c r="AE29" s="245"/>
      <c r="AF29" s="244">
        <v>30</v>
      </c>
      <c r="AG29" s="245"/>
      <c r="AH29" s="244">
        <v>20</v>
      </c>
      <c r="AI29" s="245"/>
      <c r="AJ29" s="244">
        <v>10</v>
      </c>
      <c r="AK29" s="245"/>
      <c r="AL29" s="244">
        <v>0</v>
      </c>
      <c r="AM29" s="245"/>
      <c r="AN29" s="348">
        <v>30</v>
      </c>
      <c r="AO29" s="349"/>
      <c r="AP29" s="104"/>
      <c r="AQ29" s="105"/>
      <c r="AR29" s="105">
        <v>2</v>
      </c>
      <c r="AS29" s="74">
        <v>2</v>
      </c>
      <c r="AT29" s="104"/>
      <c r="AU29" s="105"/>
      <c r="AV29" s="105"/>
      <c r="AW29" s="74"/>
      <c r="AX29" s="104"/>
      <c r="AY29" s="105"/>
      <c r="AZ29" s="105"/>
      <c r="BA29" s="74"/>
      <c r="BB29" s="104"/>
      <c r="BC29" s="105"/>
      <c r="BD29" s="105"/>
      <c r="BE29" s="74"/>
      <c r="BF29" s="350" t="s">
        <v>176</v>
      </c>
      <c r="BG29" s="351" t="s">
        <v>176</v>
      </c>
      <c r="BH29" s="351" t="s">
        <v>176</v>
      </c>
      <c r="BI29" s="352" t="s">
        <v>176</v>
      </c>
    </row>
    <row r="30" spans="1:61" s="28" customFormat="1" ht="12" customHeight="1">
      <c r="A30" s="221" t="s">
        <v>108</v>
      </c>
      <c r="B30" s="221"/>
      <c r="C30" s="221"/>
      <c r="D30" s="193" t="s">
        <v>126</v>
      </c>
      <c r="E30" s="193"/>
      <c r="F30" s="258" t="s">
        <v>168</v>
      </c>
      <c r="G30" s="259" t="s">
        <v>168</v>
      </c>
      <c r="H30" s="259" t="s">
        <v>168</v>
      </c>
      <c r="I30" s="259" t="s">
        <v>168</v>
      </c>
      <c r="J30" s="259" t="s">
        <v>168</v>
      </c>
      <c r="K30" s="259" t="s">
        <v>168</v>
      </c>
      <c r="L30" s="259" t="s">
        <v>168</v>
      </c>
      <c r="M30" s="259" t="s">
        <v>168</v>
      </c>
      <c r="N30" s="259" t="s">
        <v>168</v>
      </c>
      <c r="O30" s="259" t="s">
        <v>168</v>
      </c>
      <c r="P30" s="259" t="s">
        <v>168</v>
      </c>
      <c r="Q30" s="259" t="s">
        <v>168</v>
      </c>
      <c r="R30" s="259" t="s">
        <v>168</v>
      </c>
      <c r="S30" s="259" t="s">
        <v>168</v>
      </c>
      <c r="T30" s="259" t="s">
        <v>168</v>
      </c>
      <c r="U30" s="259" t="s">
        <v>168</v>
      </c>
      <c r="V30" s="259" t="s">
        <v>168</v>
      </c>
      <c r="W30" s="259" t="s">
        <v>168</v>
      </c>
      <c r="X30" s="259" t="s">
        <v>168</v>
      </c>
      <c r="Y30" s="259" t="s">
        <v>168</v>
      </c>
      <c r="Z30" s="259" t="s">
        <v>168</v>
      </c>
      <c r="AA30" s="260" t="s">
        <v>168</v>
      </c>
      <c r="AB30" s="244">
        <v>4</v>
      </c>
      <c r="AC30" s="245"/>
      <c r="AD30" s="244">
        <v>120</v>
      </c>
      <c r="AE30" s="245"/>
      <c r="AF30" s="244">
        <v>60</v>
      </c>
      <c r="AG30" s="245"/>
      <c r="AH30" s="244">
        <v>0</v>
      </c>
      <c r="AI30" s="245"/>
      <c r="AJ30" s="244">
        <v>60</v>
      </c>
      <c r="AK30" s="245"/>
      <c r="AL30" s="244">
        <v>0</v>
      </c>
      <c r="AM30" s="245"/>
      <c r="AN30" s="244">
        <v>60</v>
      </c>
      <c r="AO30" s="245"/>
      <c r="AP30" s="104">
        <v>4</v>
      </c>
      <c r="AQ30" s="105">
        <v>4</v>
      </c>
      <c r="AR30" s="105"/>
      <c r="AS30" s="74"/>
      <c r="AT30" s="104"/>
      <c r="AU30" s="105"/>
      <c r="AV30" s="105"/>
      <c r="AW30" s="74"/>
      <c r="AX30" s="104"/>
      <c r="AY30" s="105"/>
      <c r="AZ30" s="105"/>
      <c r="BA30" s="74"/>
      <c r="BB30" s="104"/>
      <c r="BC30" s="105"/>
      <c r="BD30" s="105"/>
      <c r="BE30" s="74"/>
      <c r="BF30" s="350" t="s">
        <v>176</v>
      </c>
      <c r="BG30" s="351" t="s">
        <v>176</v>
      </c>
      <c r="BH30" s="351" t="s">
        <v>176</v>
      </c>
      <c r="BI30" s="352" t="s">
        <v>176</v>
      </c>
    </row>
    <row r="31" spans="1:61" s="28" customFormat="1" ht="12" customHeight="1">
      <c r="A31" s="221" t="s">
        <v>108</v>
      </c>
      <c r="B31" s="221"/>
      <c r="C31" s="221"/>
      <c r="D31" s="193" t="s">
        <v>127</v>
      </c>
      <c r="E31" s="193"/>
      <c r="F31" s="258" t="s">
        <v>169</v>
      </c>
      <c r="G31" s="259" t="s">
        <v>169</v>
      </c>
      <c r="H31" s="259" t="s">
        <v>169</v>
      </c>
      <c r="I31" s="259" t="s">
        <v>169</v>
      </c>
      <c r="J31" s="259" t="s">
        <v>169</v>
      </c>
      <c r="K31" s="259" t="s">
        <v>169</v>
      </c>
      <c r="L31" s="259" t="s">
        <v>169</v>
      </c>
      <c r="M31" s="259" t="s">
        <v>169</v>
      </c>
      <c r="N31" s="259" t="s">
        <v>169</v>
      </c>
      <c r="O31" s="259" t="s">
        <v>169</v>
      </c>
      <c r="P31" s="259" t="s">
        <v>169</v>
      </c>
      <c r="Q31" s="259" t="s">
        <v>169</v>
      </c>
      <c r="R31" s="259" t="s">
        <v>169</v>
      </c>
      <c r="S31" s="259" t="s">
        <v>169</v>
      </c>
      <c r="T31" s="259" t="s">
        <v>169</v>
      </c>
      <c r="U31" s="259" t="s">
        <v>169</v>
      </c>
      <c r="V31" s="259" t="s">
        <v>169</v>
      </c>
      <c r="W31" s="259" t="s">
        <v>169</v>
      </c>
      <c r="X31" s="259" t="s">
        <v>169</v>
      </c>
      <c r="Y31" s="259" t="s">
        <v>169</v>
      </c>
      <c r="Z31" s="259" t="s">
        <v>169</v>
      </c>
      <c r="AA31" s="260" t="s">
        <v>169</v>
      </c>
      <c r="AB31" s="244">
        <v>4</v>
      </c>
      <c r="AC31" s="245"/>
      <c r="AD31" s="244">
        <v>120</v>
      </c>
      <c r="AE31" s="245"/>
      <c r="AF31" s="244">
        <v>60</v>
      </c>
      <c r="AG31" s="245"/>
      <c r="AH31" s="348">
        <v>0</v>
      </c>
      <c r="AI31" s="349"/>
      <c r="AJ31" s="244">
        <v>60</v>
      </c>
      <c r="AK31" s="245"/>
      <c r="AL31" s="348">
        <v>0</v>
      </c>
      <c r="AM31" s="349"/>
      <c r="AN31" s="244">
        <v>60</v>
      </c>
      <c r="AO31" s="245"/>
      <c r="AP31" s="104"/>
      <c r="AQ31" s="105"/>
      <c r="AR31" s="105">
        <v>4</v>
      </c>
      <c r="AS31" s="74">
        <v>4</v>
      </c>
      <c r="AT31" s="104"/>
      <c r="AU31" s="105"/>
      <c r="AV31" s="105"/>
      <c r="AW31" s="74"/>
      <c r="AX31" s="104"/>
      <c r="AY31" s="105"/>
      <c r="AZ31" s="105"/>
      <c r="BA31" s="74"/>
      <c r="BB31" s="104"/>
      <c r="BC31" s="105"/>
      <c r="BD31" s="105"/>
      <c r="BE31" s="74"/>
      <c r="BF31" s="350" t="s">
        <v>176</v>
      </c>
      <c r="BG31" s="351" t="s">
        <v>176</v>
      </c>
      <c r="BH31" s="351" t="s">
        <v>176</v>
      </c>
      <c r="BI31" s="352" t="s">
        <v>176</v>
      </c>
    </row>
    <row r="32" spans="1:61" s="28" customFormat="1" ht="12" customHeight="1">
      <c r="A32" s="221" t="s">
        <v>271</v>
      </c>
      <c r="B32" s="221"/>
      <c r="C32" s="221"/>
      <c r="D32" s="193" t="s">
        <v>124</v>
      </c>
      <c r="E32" s="193"/>
      <c r="F32" s="258" t="s">
        <v>170</v>
      </c>
      <c r="G32" s="259" t="s">
        <v>170</v>
      </c>
      <c r="H32" s="259" t="s">
        <v>170</v>
      </c>
      <c r="I32" s="259" t="s">
        <v>170</v>
      </c>
      <c r="J32" s="259" t="s">
        <v>170</v>
      </c>
      <c r="K32" s="259" t="s">
        <v>170</v>
      </c>
      <c r="L32" s="259" t="s">
        <v>170</v>
      </c>
      <c r="M32" s="259" t="s">
        <v>170</v>
      </c>
      <c r="N32" s="259" t="s">
        <v>170</v>
      </c>
      <c r="O32" s="259" t="s">
        <v>170</v>
      </c>
      <c r="P32" s="259" t="s">
        <v>170</v>
      </c>
      <c r="Q32" s="259" t="s">
        <v>170</v>
      </c>
      <c r="R32" s="259" t="s">
        <v>170</v>
      </c>
      <c r="S32" s="259" t="s">
        <v>170</v>
      </c>
      <c r="T32" s="259" t="s">
        <v>170</v>
      </c>
      <c r="U32" s="259" t="s">
        <v>170</v>
      </c>
      <c r="V32" s="259" t="s">
        <v>170</v>
      </c>
      <c r="W32" s="259" t="s">
        <v>170</v>
      </c>
      <c r="X32" s="259" t="s">
        <v>170</v>
      </c>
      <c r="Y32" s="259" t="s">
        <v>170</v>
      </c>
      <c r="Z32" s="259" t="s">
        <v>170</v>
      </c>
      <c r="AA32" s="260" t="s">
        <v>170</v>
      </c>
      <c r="AB32" s="244">
        <v>4</v>
      </c>
      <c r="AC32" s="245"/>
      <c r="AD32" s="244">
        <v>120</v>
      </c>
      <c r="AE32" s="245"/>
      <c r="AF32" s="244">
        <v>60</v>
      </c>
      <c r="AG32" s="245"/>
      <c r="AH32" s="244">
        <v>0</v>
      </c>
      <c r="AI32" s="245">
        <v>0</v>
      </c>
      <c r="AJ32" s="244">
        <v>60</v>
      </c>
      <c r="AK32" s="245"/>
      <c r="AL32" s="244">
        <v>0</v>
      </c>
      <c r="AM32" s="245"/>
      <c r="AN32" s="244">
        <v>60</v>
      </c>
      <c r="AO32" s="245"/>
      <c r="AP32" s="104">
        <v>4</v>
      </c>
      <c r="AQ32" s="105">
        <v>4</v>
      </c>
      <c r="AR32" s="105"/>
      <c r="AS32" s="74"/>
      <c r="AT32" s="104"/>
      <c r="AU32" s="105"/>
      <c r="AV32" s="105"/>
      <c r="AW32" s="74"/>
      <c r="AX32" s="104"/>
      <c r="AY32" s="105"/>
      <c r="AZ32" s="105"/>
      <c r="BA32" s="74"/>
      <c r="BB32" s="104"/>
      <c r="BC32" s="105"/>
      <c r="BD32" s="105"/>
      <c r="BE32" s="74"/>
      <c r="BF32" s="350" t="s">
        <v>176</v>
      </c>
      <c r="BG32" s="351" t="s">
        <v>176</v>
      </c>
      <c r="BH32" s="351" t="s">
        <v>176</v>
      </c>
      <c r="BI32" s="352" t="s">
        <v>176</v>
      </c>
    </row>
    <row r="33" spans="1:63" s="28" customFormat="1" ht="12" customHeight="1">
      <c r="A33" s="221" t="s">
        <v>271</v>
      </c>
      <c r="B33" s="221"/>
      <c r="C33" s="221"/>
      <c r="D33" s="256" t="s">
        <v>125</v>
      </c>
      <c r="E33" s="257"/>
      <c r="F33" s="258" t="s">
        <v>171</v>
      </c>
      <c r="G33" s="259" t="s">
        <v>171</v>
      </c>
      <c r="H33" s="259" t="s">
        <v>171</v>
      </c>
      <c r="I33" s="259" t="s">
        <v>171</v>
      </c>
      <c r="J33" s="259" t="s">
        <v>171</v>
      </c>
      <c r="K33" s="259" t="s">
        <v>171</v>
      </c>
      <c r="L33" s="259" t="s">
        <v>171</v>
      </c>
      <c r="M33" s="259" t="s">
        <v>171</v>
      </c>
      <c r="N33" s="259" t="s">
        <v>171</v>
      </c>
      <c r="O33" s="259" t="s">
        <v>171</v>
      </c>
      <c r="P33" s="259" t="s">
        <v>171</v>
      </c>
      <c r="Q33" s="259" t="s">
        <v>171</v>
      </c>
      <c r="R33" s="259" t="s">
        <v>171</v>
      </c>
      <c r="S33" s="259" t="s">
        <v>171</v>
      </c>
      <c r="T33" s="259" t="s">
        <v>171</v>
      </c>
      <c r="U33" s="259" t="s">
        <v>171</v>
      </c>
      <c r="V33" s="259" t="s">
        <v>171</v>
      </c>
      <c r="W33" s="259" t="s">
        <v>171</v>
      </c>
      <c r="X33" s="259" t="s">
        <v>171</v>
      </c>
      <c r="Y33" s="259" t="s">
        <v>171</v>
      </c>
      <c r="Z33" s="259" t="s">
        <v>171</v>
      </c>
      <c r="AA33" s="260" t="s">
        <v>171</v>
      </c>
      <c r="AB33" s="244">
        <v>4</v>
      </c>
      <c r="AC33" s="245"/>
      <c r="AD33" s="244">
        <v>120</v>
      </c>
      <c r="AE33" s="245"/>
      <c r="AF33" s="244">
        <v>60</v>
      </c>
      <c r="AG33" s="245"/>
      <c r="AH33" s="244">
        <v>0</v>
      </c>
      <c r="AI33" s="245"/>
      <c r="AJ33" s="244">
        <v>60</v>
      </c>
      <c r="AK33" s="245"/>
      <c r="AL33" s="244">
        <v>0</v>
      </c>
      <c r="AM33" s="245"/>
      <c r="AN33" s="244">
        <v>60</v>
      </c>
      <c r="AO33" s="245"/>
      <c r="AP33" s="104"/>
      <c r="AQ33" s="105"/>
      <c r="AR33" s="105">
        <v>4</v>
      </c>
      <c r="AS33" s="74">
        <v>4</v>
      </c>
      <c r="AT33" s="104"/>
      <c r="AU33" s="105"/>
      <c r="AV33" s="105"/>
      <c r="AW33" s="74"/>
      <c r="AX33" s="104"/>
      <c r="AY33" s="105"/>
      <c r="AZ33" s="105"/>
      <c r="BA33" s="74"/>
      <c r="BB33" s="104"/>
      <c r="BC33" s="105"/>
      <c r="BD33" s="105"/>
      <c r="BE33" s="74"/>
      <c r="BF33" s="350" t="s">
        <v>176</v>
      </c>
      <c r="BG33" s="351" t="s">
        <v>176</v>
      </c>
      <c r="BH33" s="351" t="s">
        <v>176</v>
      </c>
      <c r="BI33" s="352" t="s">
        <v>176</v>
      </c>
    </row>
    <row r="34" spans="1:63" s="28" customFormat="1" ht="26.25" customHeight="1">
      <c r="A34" s="221" t="s">
        <v>117</v>
      </c>
      <c r="B34" s="221"/>
      <c r="C34" s="221"/>
      <c r="D34" s="193" t="s">
        <v>135</v>
      </c>
      <c r="E34" s="193"/>
      <c r="F34" s="372" t="s">
        <v>172</v>
      </c>
      <c r="G34" s="373" t="s">
        <v>172</v>
      </c>
      <c r="H34" s="373" t="s">
        <v>172</v>
      </c>
      <c r="I34" s="373" t="s">
        <v>172</v>
      </c>
      <c r="J34" s="373" t="s">
        <v>172</v>
      </c>
      <c r="K34" s="373" t="s">
        <v>172</v>
      </c>
      <c r="L34" s="373" t="s">
        <v>172</v>
      </c>
      <c r="M34" s="373" t="s">
        <v>172</v>
      </c>
      <c r="N34" s="373" t="s">
        <v>172</v>
      </c>
      <c r="O34" s="373" t="s">
        <v>172</v>
      </c>
      <c r="P34" s="373" t="s">
        <v>172</v>
      </c>
      <c r="Q34" s="373" t="s">
        <v>172</v>
      </c>
      <c r="R34" s="373" t="s">
        <v>172</v>
      </c>
      <c r="S34" s="373" t="s">
        <v>172</v>
      </c>
      <c r="T34" s="373" t="s">
        <v>172</v>
      </c>
      <c r="U34" s="373" t="s">
        <v>172</v>
      </c>
      <c r="V34" s="373" t="s">
        <v>172</v>
      </c>
      <c r="W34" s="373" t="s">
        <v>172</v>
      </c>
      <c r="X34" s="373" t="s">
        <v>172</v>
      </c>
      <c r="Y34" s="373" t="s">
        <v>172</v>
      </c>
      <c r="Z34" s="373" t="s">
        <v>172</v>
      </c>
      <c r="AA34" s="374" t="s">
        <v>172</v>
      </c>
      <c r="AB34" s="244">
        <v>2</v>
      </c>
      <c r="AC34" s="245"/>
      <c r="AD34" s="244">
        <v>60</v>
      </c>
      <c r="AE34" s="245"/>
      <c r="AF34" s="244">
        <v>30</v>
      </c>
      <c r="AG34" s="245"/>
      <c r="AH34" s="348">
        <v>0</v>
      </c>
      <c r="AI34" s="349"/>
      <c r="AJ34" s="244">
        <v>30</v>
      </c>
      <c r="AK34" s="245"/>
      <c r="AL34" s="244">
        <v>0</v>
      </c>
      <c r="AM34" s="245"/>
      <c r="AN34" s="348">
        <v>30</v>
      </c>
      <c r="AO34" s="349"/>
      <c r="AP34" s="104">
        <v>2</v>
      </c>
      <c r="AQ34" s="105">
        <v>2</v>
      </c>
      <c r="AR34" s="105"/>
      <c r="AS34" s="74"/>
      <c r="AT34" s="104"/>
      <c r="AU34" s="105"/>
      <c r="AV34" s="105"/>
      <c r="AW34" s="74"/>
      <c r="AX34" s="104"/>
      <c r="AY34" s="105"/>
      <c r="AZ34" s="105"/>
      <c r="BA34" s="74"/>
      <c r="BB34" s="104"/>
      <c r="BC34" s="105"/>
      <c r="BD34" s="105"/>
      <c r="BE34" s="74"/>
      <c r="BF34" s="350" t="s">
        <v>176</v>
      </c>
      <c r="BG34" s="351" t="s">
        <v>176</v>
      </c>
      <c r="BH34" s="351" t="s">
        <v>176</v>
      </c>
      <c r="BI34" s="352" t="s">
        <v>176</v>
      </c>
    </row>
    <row r="35" spans="1:63" s="28" customFormat="1" ht="29.25" customHeight="1">
      <c r="A35" s="221" t="s">
        <v>272</v>
      </c>
      <c r="B35" s="221"/>
      <c r="C35" s="221"/>
      <c r="D35" s="256" t="s">
        <v>281</v>
      </c>
      <c r="E35" s="257"/>
      <c r="F35" s="372" t="s">
        <v>278</v>
      </c>
      <c r="G35" s="373" t="s">
        <v>173</v>
      </c>
      <c r="H35" s="373" t="s">
        <v>173</v>
      </c>
      <c r="I35" s="373" t="s">
        <v>173</v>
      </c>
      <c r="J35" s="373" t="s">
        <v>173</v>
      </c>
      <c r="K35" s="373" t="s">
        <v>173</v>
      </c>
      <c r="L35" s="373" t="s">
        <v>173</v>
      </c>
      <c r="M35" s="373" t="s">
        <v>173</v>
      </c>
      <c r="N35" s="373" t="s">
        <v>173</v>
      </c>
      <c r="O35" s="373" t="s">
        <v>173</v>
      </c>
      <c r="P35" s="373" t="s">
        <v>173</v>
      </c>
      <c r="Q35" s="373" t="s">
        <v>173</v>
      </c>
      <c r="R35" s="373" t="s">
        <v>173</v>
      </c>
      <c r="S35" s="373" t="s">
        <v>173</v>
      </c>
      <c r="T35" s="373" t="s">
        <v>173</v>
      </c>
      <c r="U35" s="373" t="s">
        <v>173</v>
      </c>
      <c r="V35" s="373" t="s">
        <v>173</v>
      </c>
      <c r="W35" s="373" t="s">
        <v>173</v>
      </c>
      <c r="X35" s="373" t="s">
        <v>173</v>
      </c>
      <c r="Y35" s="373" t="s">
        <v>173</v>
      </c>
      <c r="Z35" s="373" t="s">
        <v>173</v>
      </c>
      <c r="AA35" s="374" t="s">
        <v>173</v>
      </c>
      <c r="AB35" s="244">
        <v>2</v>
      </c>
      <c r="AC35" s="245"/>
      <c r="AD35" s="244">
        <v>60</v>
      </c>
      <c r="AE35" s="245"/>
      <c r="AF35" s="244">
        <v>26</v>
      </c>
      <c r="AG35" s="245"/>
      <c r="AH35" s="244">
        <v>18</v>
      </c>
      <c r="AI35" s="245"/>
      <c r="AJ35" s="244">
        <v>8</v>
      </c>
      <c r="AK35" s="245"/>
      <c r="AL35" s="244">
        <v>0</v>
      </c>
      <c r="AM35" s="245"/>
      <c r="AN35" s="244">
        <v>34</v>
      </c>
      <c r="AO35" s="245"/>
      <c r="AP35" s="104"/>
      <c r="AQ35" s="105"/>
      <c r="AR35" s="105"/>
      <c r="AS35" s="74"/>
      <c r="AT35" s="104"/>
      <c r="AU35" s="105"/>
      <c r="AV35" s="105"/>
      <c r="AW35" s="74"/>
      <c r="AX35" s="104"/>
      <c r="AY35" s="105"/>
      <c r="AZ35" s="105"/>
      <c r="BA35" s="74"/>
      <c r="BB35" s="104">
        <v>2</v>
      </c>
      <c r="BC35" s="105">
        <v>2</v>
      </c>
      <c r="BD35" s="105"/>
      <c r="BE35" s="74"/>
      <c r="BF35" s="350" t="s">
        <v>176</v>
      </c>
      <c r="BG35" s="351" t="s">
        <v>176</v>
      </c>
      <c r="BH35" s="351" t="s">
        <v>176</v>
      </c>
      <c r="BI35" s="352" t="s">
        <v>176</v>
      </c>
    </row>
    <row r="36" spans="1:63" s="28" customFormat="1" ht="12" customHeight="1">
      <c r="A36" s="221" t="s">
        <v>118</v>
      </c>
      <c r="B36" s="221"/>
      <c r="C36" s="221"/>
      <c r="D36" s="193" t="s">
        <v>137</v>
      </c>
      <c r="E36" s="193"/>
      <c r="F36" s="258" t="s">
        <v>33</v>
      </c>
      <c r="G36" s="259" t="s">
        <v>174</v>
      </c>
      <c r="H36" s="259" t="s">
        <v>174</v>
      </c>
      <c r="I36" s="259" t="s">
        <v>174</v>
      </c>
      <c r="J36" s="259" t="s">
        <v>174</v>
      </c>
      <c r="K36" s="259" t="s">
        <v>174</v>
      </c>
      <c r="L36" s="259" t="s">
        <v>174</v>
      </c>
      <c r="M36" s="259" t="s">
        <v>174</v>
      </c>
      <c r="N36" s="259" t="s">
        <v>174</v>
      </c>
      <c r="O36" s="259" t="s">
        <v>174</v>
      </c>
      <c r="P36" s="259" t="s">
        <v>174</v>
      </c>
      <c r="Q36" s="259" t="s">
        <v>174</v>
      </c>
      <c r="R36" s="259" t="s">
        <v>174</v>
      </c>
      <c r="S36" s="259" t="s">
        <v>174</v>
      </c>
      <c r="T36" s="259" t="s">
        <v>174</v>
      </c>
      <c r="U36" s="259" t="s">
        <v>174</v>
      </c>
      <c r="V36" s="259" t="s">
        <v>174</v>
      </c>
      <c r="W36" s="259" t="s">
        <v>174</v>
      </c>
      <c r="X36" s="259" t="s">
        <v>174</v>
      </c>
      <c r="Y36" s="259" t="s">
        <v>174</v>
      </c>
      <c r="Z36" s="259" t="s">
        <v>174</v>
      </c>
      <c r="AA36" s="260" t="s">
        <v>174</v>
      </c>
      <c r="AB36" s="244">
        <v>2</v>
      </c>
      <c r="AC36" s="245"/>
      <c r="AD36" s="244">
        <v>60</v>
      </c>
      <c r="AE36" s="245"/>
      <c r="AF36" s="244">
        <v>30</v>
      </c>
      <c r="AG36" s="245"/>
      <c r="AH36" s="244">
        <v>20</v>
      </c>
      <c r="AI36" s="245"/>
      <c r="AJ36" s="244">
        <v>10</v>
      </c>
      <c r="AK36" s="245"/>
      <c r="AL36" s="244">
        <v>0</v>
      </c>
      <c r="AM36" s="245"/>
      <c r="AN36" s="244">
        <v>30</v>
      </c>
      <c r="AO36" s="245"/>
      <c r="AP36" s="104">
        <v>2</v>
      </c>
      <c r="AQ36" s="105">
        <v>2</v>
      </c>
      <c r="AR36" s="105"/>
      <c r="AS36" s="74"/>
      <c r="AT36" s="104"/>
      <c r="AU36" s="105"/>
      <c r="AV36" s="105"/>
      <c r="AW36" s="74"/>
      <c r="AX36" s="104"/>
      <c r="AY36" s="105"/>
      <c r="AZ36" s="105"/>
      <c r="BA36" s="74"/>
      <c r="BB36" s="104"/>
      <c r="BC36" s="105"/>
      <c r="BD36" s="105"/>
      <c r="BE36" s="74"/>
      <c r="BF36" s="350" t="s">
        <v>176</v>
      </c>
      <c r="BG36" s="351" t="s">
        <v>176</v>
      </c>
      <c r="BH36" s="351" t="s">
        <v>176</v>
      </c>
      <c r="BI36" s="352" t="s">
        <v>176</v>
      </c>
    </row>
    <row r="37" spans="1:63" s="28" customFormat="1" ht="12" customHeight="1">
      <c r="A37" s="221" t="s">
        <v>111</v>
      </c>
      <c r="B37" s="221"/>
      <c r="C37" s="221"/>
      <c r="D37" s="193" t="s">
        <v>130</v>
      </c>
      <c r="E37" s="193"/>
      <c r="F37" s="258" t="s">
        <v>175</v>
      </c>
      <c r="G37" s="259" t="s">
        <v>175</v>
      </c>
      <c r="H37" s="259" t="s">
        <v>175</v>
      </c>
      <c r="I37" s="259" t="s">
        <v>175</v>
      </c>
      <c r="J37" s="259" t="s">
        <v>175</v>
      </c>
      <c r="K37" s="259" t="s">
        <v>175</v>
      </c>
      <c r="L37" s="259" t="s">
        <v>175</v>
      </c>
      <c r="M37" s="259" t="s">
        <v>175</v>
      </c>
      <c r="N37" s="259" t="s">
        <v>175</v>
      </c>
      <c r="O37" s="259" t="s">
        <v>175</v>
      </c>
      <c r="P37" s="259" t="s">
        <v>175</v>
      </c>
      <c r="Q37" s="259" t="s">
        <v>175</v>
      </c>
      <c r="R37" s="259" t="s">
        <v>175</v>
      </c>
      <c r="S37" s="259" t="s">
        <v>175</v>
      </c>
      <c r="T37" s="259" t="s">
        <v>175</v>
      </c>
      <c r="U37" s="259" t="s">
        <v>175</v>
      </c>
      <c r="V37" s="259" t="s">
        <v>175</v>
      </c>
      <c r="W37" s="259" t="s">
        <v>175</v>
      </c>
      <c r="X37" s="259" t="s">
        <v>175</v>
      </c>
      <c r="Y37" s="259" t="s">
        <v>175</v>
      </c>
      <c r="Z37" s="259" t="s">
        <v>175</v>
      </c>
      <c r="AA37" s="260" t="s">
        <v>175</v>
      </c>
      <c r="AB37" s="244">
        <v>2</v>
      </c>
      <c r="AC37" s="245"/>
      <c r="AD37" s="244">
        <v>60</v>
      </c>
      <c r="AE37" s="245"/>
      <c r="AF37" s="244">
        <v>30</v>
      </c>
      <c r="AG37" s="245"/>
      <c r="AH37" s="244">
        <v>20</v>
      </c>
      <c r="AI37" s="245"/>
      <c r="AJ37" s="244">
        <v>10</v>
      </c>
      <c r="AK37" s="245"/>
      <c r="AL37" s="348">
        <v>0</v>
      </c>
      <c r="AM37" s="349"/>
      <c r="AN37" s="244">
        <v>30</v>
      </c>
      <c r="AO37" s="245"/>
      <c r="AP37" s="104"/>
      <c r="AQ37" s="105"/>
      <c r="AR37" s="105"/>
      <c r="AS37" s="74"/>
      <c r="AT37" s="104">
        <v>2</v>
      </c>
      <c r="AU37" s="105">
        <v>2</v>
      </c>
      <c r="AV37" s="105"/>
      <c r="AW37" s="74"/>
      <c r="AX37" s="104"/>
      <c r="AY37" s="105"/>
      <c r="AZ37" s="105"/>
      <c r="BA37" s="74"/>
      <c r="BB37" s="104"/>
      <c r="BC37" s="105"/>
      <c r="BD37" s="105"/>
      <c r="BE37" s="74"/>
      <c r="BF37" s="350" t="s">
        <v>176</v>
      </c>
      <c r="BG37" s="351" t="s">
        <v>176</v>
      </c>
      <c r="BH37" s="351" t="s">
        <v>176</v>
      </c>
      <c r="BI37" s="352" t="s">
        <v>176</v>
      </c>
    </row>
    <row r="38" spans="1:63" s="28" customFormat="1" ht="16.5" customHeight="1" thickBot="1">
      <c r="A38" s="379" t="s">
        <v>272</v>
      </c>
      <c r="B38" s="379"/>
      <c r="C38" s="379"/>
      <c r="D38" s="380" t="s">
        <v>121</v>
      </c>
      <c r="E38" s="380"/>
      <c r="F38" s="381" t="s">
        <v>24</v>
      </c>
      <c r="G38" s="382" t="s">
        <v>24</v>
      </c>
      <c r="H38" s="382" t="s">
        <v>24</v>
      </c>
      <c r="I38" s="382" t="s">
        <v>24</v>
      </c>
      <c r="J38" s="382" t="s">
        <v>24</v>
      </c>
      <c r="K38" s="382" t="s">
        <v>24</v>
      </c>
      <c r="L38" s="382" t="s">
        <v>24</v>
      </c>
      <c r="M38" s="382" t="s">
        <v>24</v>
      </c>
      <c r="N38" s="382" t="s">
        <v>24</v>
      </c>
      <c r="O38" s="382" t="s">
        <v>24</v>
      </c>
      <c r="P38" s="382" t="s">
        <v>24</v>
      </c>
      <c r="Q38" s="382" t="s">
        <v>24</v>
      </c>
      <c r="R38" s="382" t="s">
        <v>24</v>
      </c>
      <c r="S38" s="382" t="s">
        <v>24</v>
      </c>
      <c r="T38" s="382" t="s">
        <v>24</v>
      </c>
      <c r="U38" s="382" t="s">
        <v>24</v>
      </c>
      <c r="V38" s="382" t="s">
        <v>24</v>
      </c>
      <c r="W38" s="382" t="s">
        <v>24</v>
      </c>
      <c r="X38" s="382" t="s">
        <v>24</v>
      </c>
      <c r="Y38" s="382" t="s">
        <v>24</v>
      </c>
      <c r="Z38" s="382" t="s">
        <v>24</v>
      </c>
      <c r="AA38" s="383" t="s">
        <v>24</v>
      </c>
      <c r="AB38" s="528"/>
      <c r="AC38" s="457"/>
      <c r="AD38" s="504"/>
      <c r="AE38" s="505"/>
      <c r="AF38" s="504"/>
      <c r="AG38" s="505"/>
      <c r="AH38" s="456"/>
      <c r="AI38" s="457"/>
      <c r="AJ38" s="456"/>
      <c r="AK38" s="457"/>
      <c r="AL38" s="456"/>
      <c r="AM38" s="457"/>
      <c r="AN38" s="528"/>
      <c r="AO38" s="457"/>
      <c r="AP38" s="102"/>
      <c r="AQ38" s="100" t="s">
        <v>25</v>
      </c>
      <c r="AR38" s="100"/>
      <c r="AS38" s="78" t="s">
        <v>25</v>
      </c>
      <c r="AT38" s="102"/>
      <c r="AU38" s="100" t="s">
        <v>25</v>
      </c>
      <c r="AV38" s="100"/>
      <c r="AW38" s="78" t="s">
        <v>25</v>
      </c>
      <c r="AX38" s="102"/>
      <c r="AY38" s="100"/>
      <c r="AZ38" s="100"/>
      <c r="BA38" s="78"/>
      <c r="BB38" s="102"/>
      <c r="BC38" s="100"/>
      <c r="BD38" s="100"/>
      <c r="BE38" s="78"/>
      <c r="BF38" s="529" t="s">
        <v>176</v>
      </c>
      <c r="BG38" s="530" t="s">
        <v>176</v>
      </c>
      <c r="BH38" s="530" t="s">
        <v>176</v>
      </c>
      <c r="BI38" s="531" t="s">
        <v>176</v>
      </c>
    </row>
    <row r="39" spans="1:63" ht="21.75" customHeight="1" thickBot="1">
      <c r="A39" s="336" t="s">
        <v>26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8"/>
      <c r="AB39" s="532">
        <f>AB40+AB45</f>
        <v>4</v>
      </c>
      <c r="AC39" s="533"/>
      <c r="AD39" s="341">
        <f>AD40+AD45</f>
        <v>120</v>
      </c>
      <c r="AE39" s="524"/>
      <c r="AF39" s="341">
        <f t="shared" ref="AF39" si="10">AF40+AF45</f>
        <v>60</v>
      </c>
      <c r="AG39" s="340"/>
      <c r="AH39" s="341">
        <f t="shared" ref="AH39" si="11">AH40+AH45</f>
        <v>60</v>
      </c>
      <c r="AI39" s="340"/>
      <c r="AJ39" s="339">
        <f t="shared" ref="AJ39" si="12">AJ40+AJ45</f>
        <v>0</v>
      </c>
      <c r="AK39" s="524"/>
      <c r="AL39" s="341">
        <f t="shared" ref="AL39" si="13">AL40+AL45</f>
        <v>0</v>
      </c>
      <c r="AM39" s="339"/>
      <c r="AN39" s="341">
        <f t="shared" ref="AN39" si="14">AN40+AN45</f>
        <v>60</v>
      </c>
      <c r="AO39" s="340"/>
      <c r="AP39" s="135">
        <v>0</v>
      </c>
      <c r="AQ39" s="136">
        <v>0</v>
      </c>
      <c r="AR39" s="136">
        <v>0</v>
      </c>
      <c r="AS39" s="137">
        <v>0</v>
      </c>
      <c r="AT39" s="138">
        <v>0</v>
      </c>
      <c r="AU39" s="136">
        <v>0</v>
      </c>
      <c r="AV39" s="136">
        <v>0</v>
      </c>
      <c r="AW39" s="137">
        <v>0</v>
      </c>
      <c r="AX39" s="138">
        <v>0</v>
      </c>
      <c r="AY39" s="136">
        <v>0</v>
      </c>
      <c r="AZ39" s="136">
        <v>0</v>
      </c>
      <c r="BA39" s="137">
        <v>0</v>
      </c>
      <c r="BB39" s="138">
        <v>0</v>
      </c>
      <c r="BC39" s="136">
        <v>0</v>
      </c>
      <c r="BD39" s="136">
        <v>0</v>
      </c>
      <c r="BE39" s="137">
        <v>0</v>
      </c>
      <c r="BF39" s="525"/>
      <c r="BG39" s="526"/>
      <c r="BH39" s="526"/>
      <c r="BI39" s="527"/>
      <c r="BK39" s="28"/>
    </row>
    <row r="40" spans="1:63" s="28" customFormat="1" ht="12" customHeight="1">
      <c r="A40" s="506" t="s">
        <v>279</v>
      </c>
      <c r="B40" s="507" t="s">
        <v>132</v>
      </c>
      <c r="C40" s="508" t="s">
        <v>162</v>
      </c>
      <c r="D40" s="509" t="s">
        <v>132</v>
      </c>
      <c r="E40" s="510"/>
      <c r="F40" s="369" t="s">
        <v>162</v>
      </c>
      <c r="G40" s="370">
        <v>209</v>
      </c>
      <c r="H40" s="370" t="s">
        <v>132</v>
      </c>
      <c r="I40" s="370" t="s">
        <v>162</v>
      </c>
      <c r="J40" s="370">
        <v>209</v>
      </c>
      <c r="K40" s="370" t="s">
        <v>132</v>
      </c>
      <c r="L40" s="370" t="s">
        <v>162</v>
      </c>
      <c r="M40" s="370">
        <v>209</v>
      </c>
      <c r="N40" s="370" t="s">
        <v>132</v>
      </c>
      <c r="O40" s="370" t="s">
        <v>162</v>
      </c>
      <c r="P40" s="370">
        <v>209</v>
      </c>
      <c r="Q40" s="370" t="s">
        <v>132</v>
      </c>
      <c r="R40" s="370" t="s">
        <v>162</v>
      </c>
      <c r="S40" s="370">
        <v>209</v>
      </c>
      <c r="T40" s="370" t="s">
        <v>132</v>
      </c>
      <c r="U40" s="370" t="s">
        <v>162</v>
      </c>
      <c r="V40" s="370">
        <v>209</v>
      </c>
      <c r="W40" s="370" t="s">
        <v>132</v>
      </c>
      <c r="X40" s="370" t="s">
        <v>162</v>
      </c>
      <c r="Y40" s="370">
        <v>209</v>
      </c>
      <c r="Z40" s="370" t="s">
        <v>132</v>
      </c>
      <c r="AA40" s="371" t="s">
        <v>162</v>
      </c>
      <c r="AB40" s="458">
        <v>2</v>
      </c>
      <c r="AC40" s="459"/>
      <c r="AD40" s="388">
        <v>60</v>
      </c>
      <c r="AE40" s="389"/>
      <c r="AF40" s="386">
        <v>30</v>
      </c>
      <c r="AG40" s="387">
        <v>0</v>
      </c>
      <c r="AH40" s="386">
        <v>30</v>
      </c>
      <c r="AI40" s="387">
        <v>2</v>
      </c>
      <c r="AJ40" s="388">
        <v>0</v>
      </c>
      <c r="AK40" s="389"/>
      <c r="AL40" s="386">
        <v>0</v>
      </c>
      <c r="AM40" s="387">
        <v>0</v>
      </c>
      <c r="AN40" s="388">
        <v>30</v>
      </c>
      <c r="AO40" s="389"/>
      <c r="AP40" s="205"/>
      <c r="AQ40" s="206"/>
      <c r="AR40" s="206"/>
      <c r="AS40" s="209"/>
      <c r="AT40" s="205"/>
      <c r="AU40" s="206"/>
      <c r="AV40" s="190">
        <v>2</v>
      </c>
      <c r="AW40" s="190">
        <v>2</v>
      </c>
      <c r="AX40" s="205"/>
      <c r="AY40" s="206"/>
      <c r="AZ40" s="206"/>
      <c r="BA40" s="209"/>
      <c r="BB40" s="205"/>
      <c r="BC40" s="206"/>
      <c r="BD40" s="206"/>
      <c r="BE40" s="209"/>
      <c r="BF40" s="497" t="s">
        <v>176</v>
      </c>
      <c r="BG40" s="497" t="s">
        <v>176</v>
      </c>
      <c r="BH40" s="497" t="s">
        <v>176</v>
      </c>
      <c r="BI40" s="498" t="s">
        <v>176</v>
      </c>
    </row>
    <row r="41" spans="1:63" s="28" customFormat="1" ht="12" customHeight="1">
      <c r="A41" s="253" t="s">
        <v>112</v>
      </c>
      <c r="B41" s="254" t="s">
        <v>133</v>
      </c>
      <c r="C41" s="255" t="s">
        <v>163</v>
      </c>
      <c r="D41" s="256" t="s">
        <v>133</v>
      </c>
      <c r="E41" s="257"/>
      <c r="F41" s="364" t="s">
        <v>163</v>
      </c>
      <c r="G41" s="365">
        <v>312</v>
      </c>
      <c r="H41" s="365" t="s">
        <v>133</v>
      </c>
      <c r="I41" s="365" t="s">
        <v>163</v>
      </c>
      <c r="J41" s="365">
        <v>312</v>
      </c>
      <c r="K41" s="365" t="s">
        <v>133</v>
      </c>
      <c r="L41" s="365" t="s">
        <v>163</v>
      </c>
      <c r="M41" s="365">
        <v>312</v>
      </c>
      <c r="N41" s="365" t="s">
        <v>133</v>
      </c>
      <c r="O41" s="365" t="s">
        <v>163</v>
      </c>
      <c r="P41" s="365">
        <v>312</v>
      </c>
      <c r="Q41" s="365" t="s">
        <v>133</v>
      </c>
      <c r="R41" s="365" t="s">
        <v>163</v>
      </c>
      <c r="S41" s="365">
        <v>312</v>
      </c>
      <c r="T41" s="365" t="s">
        <v>133</v>
      </c>
      <c r="U41" s="365" t="s">
        <v>163</v>
      </c>
      <c r="V41" s="365">
        <v>312</v>
      </c>
      <c r="W41" s="365" t="s">
        <v>133</v>
      </c>
      <c r="X41" s="365" t="s">
        <v>163</v>
      </c>
      <c r="Y41" s="365">
        <v>312</v>
      </c>
      <c r="Z41" s="365" t="s">
        <v>133</v>
      </c>
      <c r="AA41" s="366" t="s">
        <v>163</v>
      </c>
      <c r="AB41" s="522"/>
      <c r="AC41" s="523"/>
      <c r="AD41" s="386"/>
      <c r="AE41" s="387"/>
      <c r="AF41" s="386"/>
      <c r="AG41" s="387"/>
      <c r="AH41" s="386"/>
      <c r="AI41" s="387"/>
      <c r="AJ41" s="386"/>
      <c r="AK41" s="387"/>
      <c r="AL41" s="386"/>
      <c r="AM41" s="387"/>
      <c r="AN41" s="386"/>
      <c r="AO41" s="387"/>
      <c r="AP41" s="207"/>
      <c r="AQ41" s="208"/>
      <c r="AR41" s="208"/>
      <c r="AS41" s="210"/>
      <c r="AT41" s="207"/>
      <c r="AU41" s="208"/>
      <c r="AV41" s="191"/>
      <c r="AW41" s="191"/>
      <c r="AX41" s="207"/>
      <c r="AY41" s="208"/>
      <c r="AZ41" s="208"/>
      <c r="BA41" s="210"/>
      <c r="BB41" s="207"/>
      <c r="BC41" s="208"/>
      <c r="BD41" s="208"/>
      <c r="BE41" s="210"/>
      <c r="BF41" s="384" t="s">
        <v>176</v>
      </c>
      <c r="BG41" s="384" t="s">
        <v>176</v>
      </c>
      <c r="BH41" s="384" t="s">
        <v>176</v>
      </c>
      <c r="BI41" s="385" t="s">
        <v>176</v>
      </c>
    </row>
    <row r="42" spans="1:63" s="28" customFormat="1" ht="12" customHeight="1">
      <c r="A42" s="253" t="s">
        <v>111</v>
      </c>
      <c r="B42" s="254" t="s">
        <v>121</v>
      </c>
      <c r="C42" s="255" t="s">
        <v>177</v>
      </c>
      <c r="D42" s="256" t="s">
        <v>121</v>
      </c>
      <c r="E42" s="257"/>
      <c r="F42" s="364" t="s">
        <v>177</v>
      </c>
      <c r="G42" s="365">
        <v>311</v>
      </c>
      <c r="H42" s="365" t="s">
        <v>121</v>
      </c>
      <c r="I42" s="365" t="s">
        <v>177</v>
      </c>
      <c r="J42" s="365">
        <v>311</v>
      </c>
      <c r="K42" s="365" t="s">
        <v>121</v>
      </c>
      <c r="L42" s="365" t="s">
        <v>177</v>
      </c>
      <c r="M42" s="365">
        <v>311</v>
      </c>
      <c r="N42" s="365" t="s">
        <v>121</v>
      </c>
      <c r="O42" s="365" t="s">
        <v>177</v>
      </c>
      <c r="P42" s="365">
        <v>311</v>
      </c>
      <c r="Q42" s="365" t="s">
        <v>121</v>
      </c>
      <c r="R42" s="365" t="s">
        <v>177</v>
      </c>
      <c r="S42" s="365">
        <v>311</v>
      </c>
      <c r="T42" s="365" t="s">
        <v>121</v>
      </c>
      <c r="U42" s="365" t="s">
        <v>177</v>
      </c>
      <c r="V42" s="365">
        <v>311</v>
      </c>
      <c r="W42" s="365" t="s">
        <v>121</v>
      </c>
      <c r="X42" s="365" t="s">
        <v>177</v>
      </c>
      <c r="Y42" s="365">
        <v>311</v>
      </c>
      <c r="Z42" s="365" t="s">
        <v>121</v>
      </c>
      <c r="AA42" s="366" t="s">
        <v>177</v>
      </c>
      <c r="AB42" s="522"/>
      <c r="AC42" s="523"/>
      <c r="AD42" s="386"/>
      <c r="AE42" s="387"/>
      <c r="AF42" s="386"/>
      <c r="AG42" s="387"/>
      <c r="AH42" s="386"/>
      <c r="AI42" s="387"/>
      <c r="AJ42" s="386"/>
      <c r="AK42" s="387"/>
      <c r="AL42" s="386"/>
      <c r="AM42" s="387"/>
      <c r="AN42" s="386"/>
      <c r="AO42" s="387"/>
      <c r="AP42" s="207"/>
      <c r="AQ42" s="208"/>
      <c r="AR42" s="208"/>
      <c r="AS42" s="210"/>
      <c r="AT42" s="207"/>
      <c r="AU42" s="208"/>
      <c r="AV42" s="191"/>
      <c r="AW42" s="191"/>
      <c r="AX42" s="207"/>
      <c r="AY42" s="208"/>
      <c r="AZ42" s="208"/>
      <c r="BA42" s="210"/>
      <c r="BB42" s="207"/>
      <c r="BC42" s="208"/>
      <c r="BD42" s="208"/>
      <c r="BE42" s="210"/>
      <c r="BF42" s="384" t="s">
        <v>176</v>
      </c>
      <c r="BG42" s="384" t="s">
        <v>176</v>
      </c>
      <c r="BH42" s="384" t="s">
        <v>176</v>
      </c>
      <c r="BI42" s="385" t="s">
        <v>176</v>
      </c>
    </row>
    <row r="43" spans="1:63" s="28" customFormat="1" ht="12" customHeight="1">
      <c r="A43" s="253" t="s">
        <v>272</v>
      </c>
      <c r="B43" s="254"/>
      <c r="C43" s="255"/>
      <c r="D43" s="397" t="s">
        <v>254</v>
      </c>
      <c r="E43" s="397"/>
      <c r="F43" s="364" t="s">
        <v>178</v>
      </c>
      <c r="G43" s="365"/>
      <c r="H43" s="365"/>
      <c r="I43" s="365" t="s">
        <v>178</v>
      </c>
      <c r="J43" s="365"/>
      <c r="K43" s="365"/>
      <c r="L43" s="365" t="s">
        <v>178</v>
      </c>
      <c r="M43" s="365"/>
      <c r="N43" s="365"/>
      <c r="O43" s="365" t="s">
        <v>178</v>
      </c>
      <c r="P43" s="365"/>
      <c r="Q43" s="365"/>
      <c r="R43" s="365" t="s">
        <v>178</v>
      </c>
      <c r="S43" s="365"/>
      <c r="T43" s="365"/>
      <c r="U43" s="365" t="s">
        <v>178</v>
      </c>
      <c r="V43" s="365"/>
      <c r="W43" s="365"/>
      <c r="X43" s="365" t="s">
        <v>178</v>
      </c>
      <c r="Y43" s="365"/>
      <c r="Z43" s="365"/>
      <c r="AA43" s="366" t="s">
        <v>178</v>
      </c>
      <c r="AB43" s="522"/>
      <c r="AC43" s="523"/>
      <c r="AD43" s="386"/>
      <c r="AE43" s="387"/>
      <c r="AF43" s="386"/>
      <c r="AG43" s="387"/>
      <c r="AH43" s="386"/>
      <c r="AI43" s="387"/>
      <c r="AJ43" s="386"/>
      <c r="AK43" s="387"/>
      <c r="AL43" s="386"/>
      <c r="AM43" s="387"/>
      <c r="AN43" s="386"/>
      <c r="AO43" s="387"/>
      <c r="AP43" s="207"/>
      <c r="AQ43" s="208"/>
      <c r="AR43" s="208"/>
      <c r="AS43" s="210"/>
      <c r="AT43" s="207"/>
      <c r="AU43" s="208"/>
      <c r="AV43" s="191"/>
      <c r="AW43" s="191"/>
      <c r="AX43" s="207"/>
      <c r="AY43" s="208"/>
      <c r="AZ43" s="208"/>
      <c r="BA43" s="210"/>
      <c r="BB43" s="207"/>
      <c r="BC43" s="208"/>
      <c r="BD43" s="208"/>
      <c r="BE43" s="210"/>
      <c r="BF43" s="384" t="s">
        <v>176</v>
      </c>
      <c r="BG43" s="384" t="s">
        <v>176</v>
      </c>
      <c r="BH43" s="384" t="s">
        <v>176</v>
      </c>
      <c r="BI43" s="385" t="s">
        <v>176</v>
      </c>
    </row>
    <row r="44" spans="1:63" s="28" customFormat="1" ht="12" customHeight="1" thickBot="1">
      <c r="A44" s="253" t="s">
        <v>111</v>
      </c>
      <c r="B44" s="254"/>
      <c r="C44" s="255"/>
      <c r="D44" s="256" t="s">
        <v>147</v>
      </c>
      <c r="E44" s="257"/>
      <c r="F44" s="364" t="s">
        <v>179</v>
      </c>
      <c r="G44" s="365">
        <v>515</v>
      </c>
      <c r="H44" s="365" t="s">
        <v>147</v>
      </c>
      <c r="I44" s="365" t="s">
        <v>179</v>
      </c>
      <c r="J44" s="365">
        <v>515</v>
      </c>
      <c r="K44" s="365" t="s">
        <v>147</v>
      </c>
      <c r="L44" s="365" t="s">
        <v>179</v>
      </c>
      <c r="M44" s="365">
        <v>515</v>
      </c>
      <c r="N44" s="365" t="s">
        <v>147</v>
      </c>
      <c r="O44" s="365" t="s">
        <v>179</v>
      </c>
      <c r="P44" s="365">
        <v>515</v>
      </c>
      <c r="Q44" s="365" t="s">
        <v>147</v>
      </c>
      <c r="R44" s="365" t="s">
        <v>179</v>
      </c>
      <c r="S44" s="365">
        <v>515</v>
      </c>
      <c r="T44" s="365" t="s">
        <v>147</v>
      </c>
      <c r="U44" s="365" t="s">
        <v>179</v>
      </c>
      <c r="V44" s="365">
        <v>515</v>
      </c>
      <c r="W44" s="365" t="s">
        <v>147</v>
      </c>
      <c r="X44" s="365" t="s">
        <v>179</v>
      </c>
      <c r="Y44" s="365">
        <v>515</v>
      </c>
      <c r="Z44" s="365" t="s">
        <v>147</v>
      </c>
      <c r="AA44" s="366" t="s">
        <v>179</v>
      </c>
      <c r="AB44" s="440"/>
      <c r="AC44" s="441"/>
      <c r="AD44" s="348"/>
      <c r="AE44" s="349"/>
      <c r="AF44" s="348"/>
      <c r="AG44" s="349"/>
      <c r="AH44" s="348"/>
      <c r="AI44" s="349"/>
      <c r="AJ44" s="348"/>
      <c r="AK44" s="349"/>
      <c r="AL44" s="348"/>
      <c r="AM44" s="349"/>
      <c r="AN44" s="390"/>
      <c r="AO44" s="391"/>
      <c r="AP44" s="207"/>
      <c r="AQ44" s="208"/>
      <c r="AR44" s="208"/>
      <c r="AS44" s="210"/>
      <c r="AT44" s="207"/>
      <c r="AU44" s="208"/>
      <c r="AV44" s="192"/>
      <c r="AW44" s="192"/>
      <c r="AX44" s="207"/>
      <c r="AY44" s="208"/>
      <c r="AZ44" s="208"/>
      <c r="BA44" s="210"/>
      <c r="BB44" s="207"/>
      <c r="BC44" s="208"/>
      <c r="BD44" s="208"/>
      <c r="BE44" s="210"/>
      <c r="BF44" s="384" t="s">
        <v>176</v>
      </c>
      <c r="BG44" s="384" t="s">
        <v>176</v>
      </c>
      <c r="BH44" s="384" t="s">
        <v>176</v>
      </c>
      <c r="BI44" s="385" t="s">
        <v>176</v>
      </c>
    </row>
    <row r="45" spans="1:63" ht="12" customHeight="1">
      <c r="A45" s="253" t="s">
        <v>111</v>
      </c>
      <c r="B45" s="254" t="s">
        <v>226</v>
      </c>
      <c r="C45" s="255" t="s">
        <v>177</v>
      </c>
      <c r="D45" s="395" t="s">
        <v>131</v>
      </c>
      <c r="E45" s="396"/>
      <c r="F45" s="392" t="s">
        <v>180</v>
      </c>
      <c r="G45" s="393">
        <v>311</v>
      </c>
      <c r="H45" s="393" t="s">
        <v>131</v>
      </c>
      <c r="I45" s="393" t="s">
        <v>180</v>
      </c>
      <c r="J45" s="393">
        <v>311</v>
      </c>
      <c r="K45" s="393" t="s">
        <v>131</v>
      </c>
      <c r="L45" s="393" t="s">
        <v>180</v>
      </c>
      <c r="M45" s="393">
        <v>311</v>
      </c>
      <c r="N45" s="393" t="s">
        <v>131</v>
      </c>
      <c r="O45" s="393" t="s">
        <v>180</v>
      </c>
      <c r="P45" s="393">
        <v>311</v>
      </c>
      <c r="Q45" s="393" t="s">
        <v>131</v>
      </c>
      <c r="R45" s="393" t="s">
        <v>180</v>
      </c>
      <c r="S45" s="393">
        <v>311</v>
      </c>
      <c r="T45" s="393" t="s">
        <v>131</v>
      </c>
      <c r="U45" s="393" t="s">
        <v>180</v>
      </c>
      <c r="V45" s="393">
        <v>311</v>
      </c>
      <c r="W45" s="393" t="s">
        <v>131</v>
      </c>
      <c r="X45" s="393" t="s">
        <v>180</v>
      </c>
      <c r="Y45" s="393">
        <v>311</v>
      </c>
      <c r="Z45" s="393" t="s">
        <v>131</v>
      </c>
      <c r="AA45" s="394" t="s">
        <v>180</v>
      </c>
      <c r="AB45" s="398">
        <v>2</v>
      </c>
      <c r="AC45" s="399">
        <v>60</v>
      </c>
      <c r="AD45" s="402">
        <v>60</v>
      </c>
      <c r="AE45" s="399"/>
      <c r="AF45" s="402">
        <v>30</v>
      </c>
      <c r="AG45" s="399">
        <v>0</v>
      </c>
      <c r="AH45" s="402">
        <v>30</v>
      </c>
      <c r="AI45" s="399">
        <v>2</v>
      </c>
      <c r="AJ45" s="402">
        <v>0</v>
      </c>
      <c r="AK45" s="399"/>
      <c r="AL45" s="402">
        <v>0</v>
      </c>
      <c r="AM45" s="399">
        <v>0</v>
      </c>
      <c r="AN45" s="388">
        <v>30</v>
      </c>
      <c r="AO45" s="389"/>
      <c r="AP45" s="207"/>
      <c r="AQ45" s="208"/>
      <c r="AR45" s="208"/>
      <c r="AS45" s="210"/>
      <c r="AT45" s="191">
        <v>2</v>
      </c>
      <c r="AU45" s="191">
        <v>2</v>
      </c>
      <c r="AV45" s="208"/>
      <c r="AW45" s="210"/>
      <c r="AX45" s="207"/>
      <c r="AY45" s="208"/>
      <c r="AZ45" s="208"/>
      <c r="BA45" s="210"/>
      <c r="BB45" s="207"/>
      <c r="BC45" s="208"/>
      <c r="BD45" s="208"/>
      <c r="BE45" s="210"/>
      <c r="BF45" s="375" t="s">
        <v>176</v>
      </c>
      <c r="BG45" s="375" t="s">
        <v>176</v>
      </c>
      <c r="BH45" s="375" t="s">
        <v>176</v>
      </c>
      <c r="BI45" s="376" t="s">
        <v>176</v>
      </c>
      <c r="BK45" s="28"/>
    </row>
    <row r="46" spans="1:63" ht="12" customHeight="1">
      <c r="A46" s="253" t="s">
        <v>111</v>
      </c>
      <c r="B46" s="254"/>
      <c r="C46" s="255"/>
      <c r="D46" s="397" t="s">
        <v>247</v>
      </c>
      <c r="E46" s="397"/>
      <c r="F46" s="364" t="s">
        <v>181</v>
      </c>
      <c r="G46" s="365"/>
      <c r="H46" s="365"/>
      <c r="I46" s="365" t="s">
        <v>181</v>
      </c>
      <c r="J46" s="365"/>
      <c r="K46" s="365"/>
      <c r="L46" s="365" t="s">
        <v>181</v>
      </c>
      <c r="M46" s="365"/>
      <c r="N46" s="365"/>
      <c r="O46" s="365" t="s">
        <v>181</v>
      </c>
      <c r="P46" s="365"/>
      <c r="Q46" s="365"/>
      <c r="R46" s="365" t="s">
        <v>181</v>
      </c>
      <c r="S46" s="365"/>
      <c r="T46" s="365"/>
      <c r="U46" s="365" t="s">
        <v>181</v>
      </c>
      <c r="V46" s="365"/>
      <c r="W46" s="365"/>
      <c r="X46" s="365" t="s">
        <v>181</v>
      </c>
      <c r="Y46" s="365"/>
      <c r="Z46" s="365"/>
      <c r="AA46" s="366" t="s">
        <v>181</v>
      </c>
      <c r="AB46" s="400"/>
      <c r="AC46" s="401"/>
      <c r="AD46" s="403"/>
      <c r="AE46" s="401"/>
      <c r="AF46" s="403"/>
      <c r="AG46" s="401"/>
      <c r="AH46" s="403"/>
      <c r="AI46" s="401"/>
      <c r="AJ46" s="403"/>
      <c r="AK46" s="401"/>
      <c r="AL46" s="403"/>
      <c r="AM46" s="401"/>
      <c r="AN46" s="386"/>
      <c r="AO46" s="387"/>
      <c r="AP46" s="207"/>
      <c r="AQ46" s="208"/>
      <c r="AR46" s="208"/>
      <c r="AS46" s="210"/>
      <c r="AT46" s="191"/>
      <c r="AU46" s="191"/>
      <c r="AV46" s="208"/>
      <c r="AW46" s="210"/>
      <c r="AX46" s="207"/>
      <c r="AY46" s="208"/>
      <c r="AZ46" s="208"/>
      <c r="BA46" s="210"/>
      <c r="BB46" s="207"/>
      <c r="BC46" s="208"/>
      <c r="BD46" s="208"/>
      <c r="BE46" s="210"/>
      <c r="BF46" s="375" t="s">
        <v>176</v>
      </c>
      <c r="BG46" s="375" t="s">
        <v>176</v>
      </c>
      <c r="BH46" s="375" t="s">
        <v>176</v>
      </c>
      <c r="BI46" s="376" t="s">
        <v>176</v>
      </c>
      <c r="BK46" s="28"/>
    </row>
    <row r="47" spans="1:63" s="28" customFormat="1" ht="12" customHeight="1">
      <c r="A47" s="253" t="s">
        <v>270</v>
      </c>
      <c r="B47" s="254" t="s">
        <v>228</v>
      </c>
      <c r="C47" s="255" t="s">
        <v>177</v>
      </c>
      <c r="D47" s="377" t="s">
        <v>134</v>
      </c>
      <c r="E47" s="378"/>
      <c r="F47" s="412" t="s">
        <v>182</v>
      </c>
      <c r="G47" s="413">
        <v>310</v>
      </c>
      <c r="H47" s="413" t="s">
        <v>134</v>
      </c>
      <c r="I47" s="413" t="s">
        <v>182</v>
      </c>
      <c r="J47" s="413">
        <v>310</v>
      </c>
      <c r="K47" s="413" t="s">
        <v>134</v>
      </c>
      <c r="L47" s="413" t="s">
        <v>182</v>
      </c>
      <c r="M47" s="413">
        <v>310</v>
      </c>
      <c r="N47" s="413" t="s">
        <v>134</v>
      </c>
      <c r="O47" s="413" t="s">
        <v>182</v>
      </c>
      <c r="P47" s="413">
        <v>310</v>
      </c>
      <c r="Q47" s="413" t="s">
        <v>134</v>
      </c>
      <c r="R47" s="413" t="s">
        <v>182</v>
      </c>
      <c r="S47" s="413">
        <v>310</v>
      </c>
      <c r="T47" s="413" t="s">
        <v>134</v>
      </c>
      <c r="U47" s="413" t="s">
        <v>182</v>
      </c>
      <c r="V47" s="413">
        <v>310</v>
      </c>
      <c r="W47" s="413" t="s">
        <v>134</v>
      </c>
      <c r="X47" s="413" t="s">
        <v>182</v>
      </c>
      <c r="Y47" s="413">
        <v>310</v>
      </c>
      <c r="Z47" s="413" t="s">
        <v>134</v>
      </c>
      <c r="AA47" s="414" t="s">
        <v>182</v>
      </c>
      <c r="AB47" s="400"/>
      <c r="AC47" s="401"/>
      <c r="AD47" s="403"/>
      <c r="AE47" s="401"/>
      <c r="AF47" s="403"/>
      <c r="AG47" s="401"/>
      <c r="AH47" s="403"/>
      <c r="AI47" s="401"/>
      <c r="AJ47" s="403"/>
      <c r="AK47" s="401"/>
      <c r="AL47" s="403"/>
      <c r="AM47" s="401"/>
      <c r="AN47" s="386"/>
      <c r="AO47" s="387"/>
      <c r="AP47" s="207"/>
      <c r="AQ47" s="208"/>
      <c r="AR47" s="208"/>
      <c r="AS47" s="210"/>
      <c r="AT47" s="191"/>
      <c r="AU47" s="191"/>
      <c r="AV47" s="208"/>
      <c r="AW47" s="210"/>
      <c r="AX47" s="207"/>
      <c r="AY47" s="208"/>
      <c r="AZ47" s="208"/>
      <c r="BA47" s="210"/>
      <c r="BB47" s="207"/>
      <c r="BC47" s="208"/>
      <c r="BD47" s="208"/>
      <c r="BE47" s="210"/>
      <c r="BF47" s="375" t="s">
        <v>176</v>
      </c>
      <c r="BG47" s="375" t="s">
        <v>176</v>
      </c>
      <c r="BH47" s="375" t="s">
        <v>176</v>
      </c>
      <c r="BI47" s="376" t="s">
        <v>176</v>
      </c>
    </row>
    <row r="48" spans="1:63" s="28" customFormat="1" ht="12" customHeight="1">
      <c r="A48" s="253" t="s">
        <v>270</v>
      </c>
      <c r="B48" s="254"/>
      <c r="C48" s="255"/>
      <c r="D48" s="415" t="s">
        <v>148</v>
      </c>
      <c r="E48" s="416"/>
      <c r="F48" s="511" t="s">
        <v>183</v>
      </c>
      <c r="G48" s="512">
        <v>310</v>
      </c>
      <c r="H48" s="512" t="s">
        <v>148</v>
      </c>
      <c r="I48" s="512" t="s">
        <v>183</v>
      </c>
      <c r="J48" s="512">
        <v>310</v>
      </c>
      <c r="K48" s="512" t="s">
        <v>148</v>
      </c>
      <c r="L48" s="512" t="s">
        <v>183</v>
      </c>
      <c r="M48" s="512">
        <v>310</v>
      </c>
      <c r="N48" s="512" t="s">
        <v>148</v>
      </c>
      <c r="O48" s="512" t="s">
        <v>183</v>
      </c>
      <c r="P48" s="512">
        <v>310</v>
      </c>
      <c r="Q48" s="512" t="s">
        <v>148</v>
      </c>
      <c r="R48" s="512" t="s">
        <v>183</v>
      </c>
      <c r="S48" s="512">
        <v>310</v>
      </c>
      <c r="T48" s="512" t="s">
        <v>148</v>
      </c>
      <c r="U48" s="512" t="s">
        <v>183</v>
      </c>
      <c r="V48" s="512">
        <v>310</v>
      </c>
      <c r="W48" s="512" t="s">
        <v>148</v>
      </c>
      <c r="X48" s="512" t="s">
        <v>183</v>
      </c>
      <c r="Y48" s="512">
        <v>310</v>
      </c>
      <c r="Z48" s="512" t="s">
        <v>148</v>
      </c>
      <c r="AA48" s="513" t="s">
        <v>183</v>
      </c>
      <c r="AB48" s="400"/>
      <c r="AC48" s="401"/>
      <c r="AD48" s="403"/>
      <c r="AE48" s="401"/>
      <c r="AF48" s="403"/>
      <c r="AG48" s="401"/>
      <c r="AH48" s="403"/>
      <c r="AI48" s="401"/>
      <c r="AJ48" s="403"/>
      <c r="AK48" s="401"/>
      <c r="AL48" s="403"/>
      <c r="AM48" s="401"/>
      <c r="AN48" s="386"/>
      <c r="AO48" s="387"/>
      <c r="AP48" s="207"/>
      <c r="AQ48" s="208"/>
      <c r="AR48" s="208"/>
      <c r="AS48" s="210"/>
      <c r="AT48" s="191"/>
      <c r="AU48" s="191"/>
      <c r="AV48" s="208"/>
      <c r="AW48" s="210"/>
      <c r="AX48" s="207"/>
      <c r="AY48" s="208"/>
      <c r="AZ48" s="208"/>
      <c r="BA48" s="210"/>
      <c r="BB48" s="207"/>
      <c r="BC48" s="208"/>
      <c r="BD48" s="208"/>
      <c r="BE48" s="210"/>
      <c r="BF48" s="417" t="s">
        <v>176</v>
      </c>
      <c r="BG48" s="417" t="s">
        <v>176</v>
      </c>
      <c r="BH48" s="417" t="s">
        <v>176</v>
      </c>
      <c r="BI48" s="418" t="s">
        <v>176</v>
      </c>
    </row>
    <row r="49" spans="1:65" ht="12" customHeight="1" thickBot="1">
      <c r="A49" s="514" t="s">
        <v>120</v>
      </c>
      <c r="B49" s="515" t="s">
        <v>230</v>
      </c>
      <c r="C49" s="516" t="s">
        <v>177</v>
      </c>
      <c r="D49" s="517" t="s">
        <v>136</v>
      </c>
      <c r="E49" s="518"/>
      <c r="F49" s="519" t="s">
        <v>185</v>
      </c>
      <c r="G49" s="520">
        <v>102</v>
      </c>
      <c r="H49" s="520" t="s">
        <v>136</v>
      </c>
      <c r="I49" s="520" t="s">
        <v>184</v>
      </c>
      <c r="J49" s="520">
        <v>102</v>
      </c>
      <c r="K49" s="520" t="s">
        <v>136</v>
      </c>
      <c r="L49" s="520" t="s">
        <v>184</v>
      </c>
      <c r="M49" s="520">
        <v>102</v>
      </c>
      <c r="N49" s="520" t="s">
        <v>136</v>
      </c>
      <c r="O49" s="520" t="s">
        <v>184</v>
      </c>
      <c r="P49" s="520">
        <v>102</v>
      </c>
      <c r="Q49" s="520" t="s">
        <v>136</v>
      </c>
      <c r="R49" s="520" t="s">
        <v>184</v>
      </c>
      <c r="S49" s="520">
        <v>102</v>
      </c>
      <c r="T49" s="520" t="s">
        <v>136</v>
      </c>
      <c r="U49" s="520" t="s">
        <v>184</v>
      </c>
      <c r="V49" s="520">
        <v>102</v>
      </c>
      <c r="W49" s="520" t="s">
        <v>136</v>
      </c>
      <c r="X49" s="520" t="s">
        <v>184</v>
      </c>
      <c r="Y49" s="520">
        <v>102</v>
      </c>
      <c r="Z49" s="520" t="s">
        <v>136</v>
      </c>
      <c r="AA49" s="521" t="s">
        <v>184</v>
      </c>
      <c r="AB49" s="400"/>
      <c r="AC49" s="401"/>
      <c r="AD49" s="404"/>
      <c r="AE49" s="405"/>
      <c r="AF49" s="403"/>
      <c r="AG49" s="401"/>
      <c r="AH49" s="403"/>
      <c r="AI49" s="401"/>
      <c r="AJ49" s="404"/>
      <c r="AK49" s="405"/>
      <c r="AL49" s="403"/>
      <c r="AM49" s="401"/>
      <c r="AN49" s="348"/>
      <c r="AO49" s="349"/>
      <c r="AP49" s="211"/>
      <c r="AQ49" s="212"/>
      <c r="AR49" s="212"/>
      <c r="AS49" s="213"/>
      <c r="AT49" s="191"/>
      <c r="AU49" s="191"/>
      <c r="AV49" s="212"/>
      <c r="AW49" s="213"/>
      <c r="AX49" s="211"/>
      <c r="AY49" s="212"/>
      <c r="AZ49" s="212"/>
      <c r="BA49" s="213"/>
      <c r="BB49" s="211"/>
      <c r="BC49" s="212"/>
      <c r="BD49" s="212"/>
      <c r="BE49" s="213"/>
      <c r="BF49" s="493" t="s">
        <v>176</v>
      </c>
      <c r="BG49" s="493" t="s">
        <v>176</v>
      </c>
      <c r="BH49" s="493" t="s">
        <v>176</v>
      </c>
      <c r="BI49" s="494" t="s">
        <v>176</v>
      </c>
      <c r="BK49" s="28"/>
    </row>
    <row r="50" spans="1:65" s="28" customFormat="1" ht="17.25" customHeight="1" thickBot="1">
      <c r="A50" s="421" t="s">
        <v>216</v>
      </c>
      <c r="B50" s="422"/>
      <c r="C50" s="422"/>
      <c r="D50" s="422"/>
      <c r="E50" s="422"/>
      <c r="F50" s="422"/>
      <c r="G50" s="422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422"/>
      <c r="AA50" s="423"/>
      <c r="AB50" s="406">
        <f>SUM(AB52:AC89,AB91:AC102,AB104:AC105,AB107:AC110)</f>
        <v>204</v>
      </c>
      <c r="AC50" s="407"/>
      <c r="AD50" s="406">
        <f t="shared" ref="AD50" si="15">SUM(AD52:AE89,AD91:AE102,AD104:AE105,AD107:AE110)</f>
        <v>6120</v>
      </c>
      <c r="AE50" s="407"/>
      <c r="AF50" s="406">
        <f t="shared" ref="AF50" si="16">SUM(AF52:AG89,AF91:AG102,AF104:AG105,AF107:AG110)</f>
        <v>2460</v>
      </c>
      <c r="AG50" s="407"/>
      <c r="AH50" s="406">
        <f t="shared" ref="AH50" si="17">SUM(AH52:AI89,AH91:AI102,AH104:AI105,AH107:AI110)</f>
        <v>1316</v>
      </c>
      <c r="AI50" s="407"/>
      <c r="AJ50" s="406">
        <f t="shared" ref="AJ50" si="18">SUM(AJ52:AK89,AJ91:AK102,AJ104:AK105,AJ107:AK110)</f>
        <v>510</v>
      </c>
      <c r="AK50" s="407"/>
      <c r="AL50" s="406">
        <f t="shared" ref="AL50" si="19">SUM(AL52:AM89,AL91:AM102,AL104:AM105,AL107:AM110)</f>
        <v>634</v>
      </c>
      <c r="AM50" s="407"/>
      <c r="AN50" s="406">
        <f t="shared" ref="AN50" si="20">SUM(AN52:AO89,AN91:AO102,AN104:AO105,AN107:AO110)</f>
        <v>3660</v>
      </c>
      <c r="AO50" s="407"/>
      <c r="AP50" s="161">
        <f t="shared" ref="AP50:BE50" si="21">AP51+AP90+AP103+AP106</f>
        <v>14</v>
      </c>
      <c r="AQ50" s="162">
        <f t="shared" si="21"/>
        <v>14</v>
      </c>
      <c r="AR50" s="162">
        <f t="shared" si="21"/>
        <v>18</v>
      </c>
      <c r="AS50" s="165">
        <f t="shared" si="21"/>
        <v>18</v>
      </c>
      <c r="AT50" s="166">
        <f t="shared" si="21"/>
        <v>26</v>
      </c>
      <c r="AU50" s="161">
        <f t="shared" si="21"/>
        <v>26</v>
      </c>
      <c r="AV50" s="162">
        <f>SUM(AV52:AV89,AV91:AV102)</f>
        <v>28</v>
      </c>
      <c r="AW50" s="165">
        <f t="shared" si="21"/>
        <v>28</v>
      </c>
      <c r="AX50" s="161">
        <v>30</v>
      </c>
      <c r="AY50" s="162">
        <v>30</v>
      </c>
      <c r="AZ50" s="162">
        <v>28</v>
      </c>
      <c r="BA50" s="165">
        <f t="shared" si="21"/>
        <v>28</v>
      </c>
      <c r="BB50" s="161">
        <v>24</v>
      </c>
      <c r="BC50" s="162">
        <v>24</v>
      </c>
      <c r="BD50" s="162">
        <f t="shared" si="21"/>
        <v>0</v>
      </c>
      <c r="BE50" s="165">
        <f t="shared" si="21"/>
        <v>0</v>
      </c>
      <c r="BF50" s="216"/>
      <c r="BG50" s="216"/>
      <c r="BH50" s="216"/>
      <c r="BI50" s="217"/>
    </row>
    <row r="51" spans="1:65" s="28" customFormat="1" ht="18.75" customHeight="1" thickBot="1">
      <c r="A51" s="432" t="s">
        <v>13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4"/>
      <c r="AB51" s="419">
        <f>SUM(AB91:AC102,AB53:AC89)</f>
        <v>168</v>
      </c>
      <c r="AC51" s="420"/>
      <c r="AD51" s="419">
        <f t="shared" ref="AD51" si="22">SUM(AD91:AE102,AD53:AE89)</f>
        <v>5040</v>
      </c>
      <c r="AE51" s="420"/>
      <c r="AF51" s="419">
        <f t="shared" ref="AF51" si="23">SUM(AF91:AG102,AF53:AG89)</f>
        <v>2430</v>
      </c>
      <c r="AG51" s="420"/>
      <c r="AH51" s="419">
        <f t="shared" ref="AH51" si="24">SUM(AH91:AI102,AH53:AI89)</f>
        <v>1296</v>
      </c>
      <c r="AI51" s="420"/>
      <c r="AJ51" s="419">
        <f t="shared" ref="AJ51" si="25">SUM(AJ91:AK102,AJ53:AK89)</f>
        <v>500</v>
      </c>
      <c r="AK51" s="420"/>
      <c r="AL51" s="419">
        <f t="shared" ref="AL51" si="26">SUM(AL91:AM102,AL53:AM89)</f>
        <v>634</v>
      </c>
      <c r="AM51" s="420"/>
      <c r="AN51" s="419">
        <f t="shared" ref="AN51" si="27">SUM(AN91:AO102,AN53:AO89)</f>
        <v>2610</v>
      </c>
      <c r="AO51" s="420"/>
      <c r="AP51" s="108">
        <f t="shared" ref="AP51:AU51" si="28">AP52+AP53+AP54+AP55+AP56+AP57+AP58+AP59+AP60+AP61+AP62+AP63+AP64+AP65+AP66+AP67+AP89+AP88+AP87+AP86+AP85+AP84+AP83+AP82+AP81+AP80+AP79+AP78+AP77+AP76+AP75+AP74+AP73+AP72+AP71+AP70+AP69+AP68</f>
        <v>14</v>
      </c>
      <c r="AQ51" s="109">
        <f t="shared" si="28"/>
        <v>14</v>
      </c>
      <c r="AR51" s="109">
        <f t="shared" si="28"/>
        <v>18</v>
      </c>
      <c r="AS51" s="172">
        <f t="shared" si="28"/>
        <v>18</v>
      </c>
      <c r="AT51" s="167">
        <f t="shared" si="28"/>
        <v>26</v>
      </c>
      <c r="AU51" s="108">
        <f t="shared" si="28"/>
        <v>26</v>
      </c>
      <c r="AV51" s="109">
        <v>28</v>
      </c>
      <c r="AW51" s="172">
        <v>28</v>
      </c>
      <c r="AX51" s="108">
        <v>28</v>
      </c>
      <c r="AY51" s="109">
        <v>28</v>
      </c>
      <c r="AZ51" s="109">
        <v>24</v>
      </c>
      <c r="BA51" s="172">
        <v>24</v>
      </c>
      <c r="BB51" s="108">
        <f t="shared" ref="BB51:BE51" si="29">BB52+BB53+BB54+BB55+BB56+BB57+BB58+BB59+BB60+BB61+BB62+BB63+BB64+BB65+BB66+BB67+BB89+BB88+BB87+BB86+BB85+BB84+BB83+BB82+BB81+BB80+BB79+BB78+BB77+BB76+BB75+BB74+BB73+BB72+BB71+BB70+BB69+BB68</f>
        <v>22</v>
      </c>
      <c r="BC51" s="109">
        <f t="shared" si="29"/>
        <v>22</v>
      </c>
      <c r="BD51" s="109">
        <f t="shared" si="29"/>
        <v>0</v>
      </c>
      <c r="BE51" s="172">
        <f t="shared" si="29"/>
        <v>0</v>
      </c>
      <c r="BF51" s="89"/>
      <c r="BG51" s="89"/>
      <c r="BH51" s="89"/>
      <c r="BI51" s="90"/>
    </row>
    <row r="52" spans="1:65" s="28" customFormat="1" ht="12" customHeight="1">
      <c r="A52" s="427" t="s">
        <v>231</v>
      </c>
      <c r="B52" s="428"/>
      <c r="C52" s="429"/>
      <c r="D52" s="430" t="s">
        <v>234</v>
      </c>
      <c r="E52" s="431"/>
      <c r="F52" s="437" t="s">
        <v>186</v>
      </c>
      <c r="G52" s="438" t="s">
        <v>186</v>
      </c>
      <c r="H52" s="438" t="s">
        <v>186</v>
      </c>
      <c r="I52" s="438" t="s">
        <v>186</v>
      </c>
      <c r="J52" s="438" t="s">
        <v>186</v>
      </c>
      <c r="K52" s="438" t="s">
        <v>186</v>
      </c>
      <c r="L52" s="438" t="s">
        <v>186</v>
      </c>
      <c r="M52" s="438" t="s">
        <v>186</v>
      </c>
      <c r="N52" s="438" t="s">
        <v>186</v>
      </c>
      <c r="O52" s="438" t="s">
        <v>186</v>
      </c>
      <c r="P52" s="438" t="s">
        <v>186</v>
      </c>
      <c r="Q52" s="438" t="s">
        <v>186</v>
      </c>
      <c r="R52" s="438" t="s">
        <v>186</v>
      </c>
      <c r="S52" s="438" t="s">
        <v>186</v>
      </c>
      <c r="T52" s="438" t="s">
        <v>186</v>
      </c>
      <c r="U52" s="438" t="s">
        <v>186</v>
      </c>
      <c r="V52" s="438" t="s">
        <v>186</v>
      </c>
      <c r="W52" s="438" t="s">
        <v>186</v>
      </c>
      <c r="X52" s="438" t="s">
        <v>186</v>
      </c>
      <c r="Y52" s="438" t="s">
        <v>186</v>
      </c>
      <c r="Z52" s="438" t="s">
        <v>186</v>
      </c>
      <c r="AA52" s="439" t="s">
        <v>186</v>
      </c>
      <c r="AB52" s="408">
        <v>2</v>
      </c>
      <c r="AC52" s="409"/>
      <c r="AD52" s="410">
        <v>60</v>
      </c>
      <c r="AE52" s="411"/>
      <c r="AF52" s="410">
        <v>30</v>
      </c>
      <c r="AG52" s="411"/>
      <c r="AH52" s="408">
        <f>[1]առկա!G34</f>
        <v>20</v>
      </c>
      <c r="AI52" s="409"/>
      <c r="AJ52" s="408">
        <v>10</v>
      </c>
      <c r="AK52" s="409"/>
      <c r="AL52" s="408">
        <v>0</v>
      </c>
      <c r="AM52" s="409"/>
      <c r="AN52" s="408">
        <v>30</v>
      </c>
      <c r="AO52" s="409"/>
      <c r="AP52" s="81"/>
      <c r="AQ52" s="82"/>
      <c r="AR52" s="88">
        <v>2</v>
      </c>
      <c r="AS52" s="83">
        <v>2</v>
      </c>
      <c r="AT52" s="180"/>
      <c r="AU52" s="91"/>
      <c r="AV52" s="181"/>
      <c r="AW52" s="182"/>
      <c r="AX52" s="88"/>
      <c r="AY52" s="91"/>
      <c r="AZ52" s="118"/>
      <c r="BA52" s="119"/>
      <c r="BB52" s="118"/>
      <c r="BC52" s="84"/>
      <c r="BD52" s="120"/>
      <c r="BE52" s="121"/>
      <c r="BF52" s="424" t="s">
        <v>212</v>
      </c>
      <c r="BG52" s="425" t="s">
        <v>212</v>
      </c>
      <c r="BH52" s="425" t="s">
        <v>212</v>
      </c>
      <c r="BI52" s="426" t="s">
        <v>212</v>
      </c>
    </row>
    <row r="53" spans="1:65" ht="12" customHeight="1">
      <c r="A53" s="450" t="s">
        <v>231</v>
      </c>
      <c r="B53" s="451"/>
      <c r="C53" s="452"/>
      <c r="D53" s="415" t="s">
        <v>235</v>
      </c>
      <c r="E53" s="416"/>
      <c r="F53" s="444" t="s">
        <v>187</v>
      </c>
      <c r="G53" s="445" t="s">
        <v>187</v>
      </c>
      <c r="H53" s="445" t="s">
        <v>187</v>
      </c>
      <c r="I53" s="445" t="s">
        <v>187</v>
      </c>
      <c r="J53" s="445" t="s">
        <v>187</v>
      </c>
      <c r="K53" s="445" t="s">
        <v>187</v>
      </c>
      <c r="L53" s="445" t="s">
        <v>187</v>
      </c>
      <c r="M53" s="445" t="s">
        <v>187</v>
      </c>
      <c r="N53" s="445" t="s">
        <v>187</v>
      </c>
      <c r="O53" s="445" t="s">
        <v>187</v>
      </c>
      <c r="P53" s="445" t="s">
        <v>187</v>
      </c>
      <c r="Q53" s="445" t="s">
        <v>187</v>
      </c>
      <c r="R53" s="445" t="s">
        <v>187</v>
      </c>
      <c r="S53" s="445" t="s">
        <v>187</v>
      </c>
      <c r="T53" s="445" t="s">
        <v>187</v>
      </c>
      <c r="U53" s="445" t="s">
        <v>187</v>
      </c>
      <c r="V53" s="445" t="s">
        <v>187</v>
      </c>
      <c r="W53" s="445" t="s">
        <v>187</v>
      </c>
      <c r="X53" s="445" t="s">
        <v>187</v>
      </c>
      <c r="Y53" s="445" t="s">
        <v>187</v>
      </c>
      <c r="Z53" s="445" t="s">
        <v>187</v>
      </c>
      <c r="AA53" s="446" t="s">
        <v>187</v>
      </c>
      <c r="AB53" s="435">
        <v>2</v>
      </c>
      <c r="AC53" s="436"/>
      <c r="AD53" s="242">
        <v>60</v>
      </c>
      <c r="AE53" s="243"/>
      <c r="AF53" s="242">
        <v>30</v>
      </c>
      <c r="AG53" s="243"/>
      <c r="AH53" s="435">
        <f>[1]առկա!G35</f>
        <v>20</v>
      </c>
      <c r="AI53" s="436"/>
      <c r="AJ53" s="435">
        <v>10</v>
      </c>
      <c r="AK53" s="436"/>
      <c r="AL53" s="435">
        <v>0</v>
      </c>
      <c r="AM53" s="436"/>
      <c r="AN53" s="435">
        <v>30</v>
      </c>
      <c r="AO53" s="436"/>
      <c r="AP53" s="76"/>
      <c r="AQ53" s="80"/>
      <c r="AR53" s="75">
        <v>2</v>
      </c>
      <c r="AS53" s="77">
        <v>2</v>
      </c>
      <c r="AT53" s="76"/>
      <c r="AU53" s="80"/>
      <c r="AV53" s="75"/>
      <c r="AW53" s="77"/>
      <c r="AX53" s="75"/>
      <c r="AY53" s="80"/>
      <c r="AZ53" s="97"/>
      <c r="BA53" s="113"/>
      <c r="BB53" s="97"/>
      <c r="BC53" s="112"/>
      <c r="BD53" s="110"/>
      <c r="BE53" s="111"/>
      <c r="BF53" s="453" t="s">
        <v>212</v>
      </c>
      <c r="BG53" s="375" t="s">
        <v>212</v>
      </c>
      <c r="BH53" s="375" t="s">
        <v>212</v>
      </c>
      <c r="BI53" s="376" t="s">
        <v>212</v>
      </c>
      <c r="BK53" s="28"/>
    </row>
    <row r="54" spans="1:65" s="29" customFormat="1" ht="12" customHeight="1">
      <c r="A54" s="450" t="s">
        <v>231</v>
      </c>
      <c r="B54" s="451"/>
      <c r="C54" s="452"/>
      <c r="D54" s="415" t="s">
        <v>236</v>
      </c>
      <c r="E54" s="416"/>
      <c r="F54" s="444" t="s">
        <v>188</v>
      </c>
      <c r="G54" s="445" t="s">
        <v>188</v>
      </c>
      <c r="H54" s="445" t="s">
        <v>188</v>
      </c>
      <c r="I54" s="445" t="s">
        <v>188</v>
      </c>
      <c r="J54" s="445" t="s">
        <v>188</v>
      </c>
      <c r="K54" s="445" t="s">
        <v>188</v>
      </c>
      <c r="L54" s="445" t="s">
        <v>188</v>
      </c>
      <c r="M54" s="445" t="s">
        <v>188</v>
      </c>
      <c r="N54" s="445" t="s">
        <v>188</v>
      </c>
      <c r="O54" s="445" t="s">
        <v>188</v>
      </c>
      <c r="P54" s="445" t="s">
        <v>188</v>
      </c>
      <c r="Q54" s="445" t="s">
        <v>188</v>
      </c>
      <c r="R54" s="445" t="s">
        <v>188</v>
      </c>
      <c r="S54" s="445" t="s">
        <v>188</v>
      </c>
      <c r="T54" s="445" t="s">
        <v>188</v>
      </c>
      <c r="U54" s="445" t="s">
        <v>188</v>
      </c>
      <c r="V54" s="445" t="s">
        <v>188</v>
      </c>
      <c r="W54" s="445" t="s">
        <v>188</v>
      </c>
      <c r="X54" s="445" t="s">
        <v>188</v>
      </c>
      <c r="Y54" s="445" t="s">
        <v>188</v>
      </c>
      <c r="Z54" s="445" t="s">
        <v>188</v>
      </c>
      <c r="AA54" s="446" t="s">
        <v>188</v>
      </c>
      <c r="AB54" s="435">
        <v>2</v>
      </c>
      <c r="AC54" s="436"/>
      <c r="AD54" s="242">
        <v>60</v>
      </c>
      <c r="AE54" s="243"/>
      <c r="AF54" s="242">
        <v>30</v>
      </c>
      <c r="AG54" s="243"/>
      <c r="AH54" s="435">
        <f>[1]առկա!G36</f>
        <v>20</v>
      </c>
      <c r="AI54" s="436"/>
      <c r="AJ54" s="435">
        <v>10</v>
      </c>
      <c r="AK54" s="436"/>
      <c r="AL54" s="435">
        <v>0</v>
      </c>
      <c r="AM54" s="436"/>
      <c r="AN54" s="435">
        <v>30</v>
      </c>
      <c r="AO54" s="436"/>
      <c r="AP54" s="76"/>
      <c r="AQ54" s="80"/>
      <c r="AR54" s="75"/>
      <c r="AS54" s="77"/>
      <c r="AT54" s="76">
        <v>2</v>
      </c>
      <c r="AU54" s="80">
        <v>2</v>
      </c>
      <c r="AV54" s="75"/>
      <c r="AW54" s="77"/>
      <c r="AX54" s="75"/>
      <c r="AY54" s="80"/>
      <c r="AZ54" s="97"/>
      <c r="BA54" s="113"/>
      <c r="BB54" s="98"/>
      <c r="BC54" s="110"/>
      <c r="BD54" s="110"/>
      <c r="BE54" s="111"/>
      <c r="BF54" s="453" t="s">
        <v>212</v>
      </c>
      <c r="BG54" s="375" t="s">
        <v>212</v>
      </c>
      <c r="BH54" s="375" t="s">
        <v>212</v>
      </c>
      <c r="BI54" s="376" t="s">
        <v>212</v>
      </c>
      <c r="BJ54" s="63"/>
      <c r="BK54" s="28"/>
      <c r="BL54" s="63"/>
      <c r="BM54" s="63"/>
    </row>
    <row r="55" spans="1:65" s="29" customFormat="1" ht="12" customHeight="1">
      <c r="A55" s="450" t="s">
        <v>231</v>
      </c>
      <c r="B55" s="451"/>
      <c r="C55" s="452"/>
      <c r="D55" s="415" t="s">
        <v>237</v>
      </c>
      <c r="E55" s="416"/>
      <c r="F55" s="534" t="s">
        <v>107</v>
      </c>
      <c r="G55" s="535" t="s">
        <v>107</v>
      </c>
      <c r="H55" s="535" t="s">
        <v>107</v>
      </c>
      <c r="I55" s="535" t="s">
        <v>107</v>
      </c>
      <c r="J55" s="535" t="s">
        <v>107</v>
      </c>
      <c r="K55" s="535" t="s">
        <v>107</v>
      </c>
      <c r="L55" s="535" t="s">
        <v>107</v>
      </c>
      <c r="M55" s="535" t="s">
        <v>107</v>
      </c>
      <c r="N55" s="535" t="s">
        <v>107</v>
      </c>
      <c r="O55" s="535" t="s">
        <v>107</v>
      </c>
      <c r="P55" s="535" t="s">
        <v>107</v>
      </c>
      <c r="Q55" s="535" t="s">
        <v>107</v>
      </c>
      <c r="R55" s="535" t="s">
        <v>107</v>
      </c>
      <c r="S55" s="535" t="s">
        <v>107</v>
      </c>
      <c r="T55" s="535" t="s">
        <v>107</v>
      </c>
      <c r="U55" s="535" t="s">
        <v>107</v>
      </c>
      <c r="V55" s="535" t="s">
        <v>107</v>
      </c>
      <c r="W55" s="535" t="s">
        <v>107</v>
      </c>
      <c r="X55" s="535" t="s">
        <v>107</v>
      </c>
      <c r="Y55" s="535" t="s">
        <v>107</v>
      </c>
      <c r="Z55" s="535" t="s">
        <v>107</v>
      </c>
      <c r="AA55" s="536" t="s">
        <v>107</v>
      </c>
      <c r="AB55" s="435">
        <v>2</v>
      </c>
      <c r="AC55" s="436"/>
      <c r="AD55" s="242">
        <v>60</v>
      </c>
      <c r="AE55" s="243"/>
      <c r="AF55" s="242">
        <v>30</v>
      </c>
      <c r="AG55" s="243"/>
      <c r="AH55" s="435">
        <f>[1]առկա!G37</f>
        <v>20</v>
      </c>
      <c r="AI55" s="436"/>
      <c r="AJ55" s="435">
        <v>10</v>
      </c>
      <c r="AK55" s="436"/>
      <c r="AL55" s="435">
        <v>0</v>
      </c>
      <c r="AM55" s="436"/>
      <c r="AN55" s="435">
        <v>30</v>
      </c>
      <c r="AO55" s="436"/>
      <c r="AP55" s="76"/>
      <c r="AQ55" s="80"/>
      <c r="AR55" s="75"/>
      <c r="AS55" s="77"/>
      <c r="AT55" s="76"/>
      <c r="AU55" s="80"/>
      <c r="AV55" s="75"/>
      <c r="AW55" s="77"/>
      <c r="AX55" s="75">
        <v>2</v>
      </c>
      <c r="AY55" s="80">
        <v>2</v>
      </c>
      <c r="AZ55" s="97"/>
      <c r="BA55" s="113"/>
      <c r="BB55" s="98"/>
      <c r="BC55" s="110"/>
      <c r="BD55" s="110"/>
      <c r="BE55" s="111"/>
      <c r="BF55" s="453" t="s">
        <v>212</v>
      </c>
      <c r="BG55" s="375" t="s">
        <v>212</v>
      </c>
      <c r="BH55" s="375" t="s">
        <v>212</v>
      </c>
      <c r="BI55" s="376" t="s">
        <v>212</v>
      </c>
      <c r="BJ55" s="63"/>
      <c r="BK55" s="28"/>
      <c r="BL55" s="63"/>
      <c r="BM55" s="63"/>
    </row>
    <row r="56" spans="1:65" s="29" customFormat="1" ht="24" customHeight="1">
      <c r="A56" s="253" t="s">
        <v>118</v>
      </c>
      <c r="B56" s="254"/>
      <c r="C56" s="255"/>
      <c r="D56" s="256" t="s">
        <v>238</v>
      </c>
      <c r="E56" s="257"/>
      <c r="F56" s="447" t="s">
        <v>211</v>
      </c>
      <c r="G56" s="448" t="s">
        <v>189</v>
      </c>
      <c r="H56" s="448" t="s">
        <v>189</v>
      </c>
      <c r="I56" s="448" t="s">
        <v>189</v>
      </c>
      <c r="J56" s="448" t="s">
        <v>189</v>
      </c>
      <c r="K56" s="448" t="s">
        <v>189</v>
      </c>
      <c r="L56" s="448" t="s">
        <v>189</v>
      </c>
      <c r="M56" s="448" t="s">
        <v>189</v>
      </c>
      <c r="N56" s="448" t="s">
        <v>189</v>
      </c>
      <c r="O56" s="448" t="s">
        <v>189</v>
      </c>
      <c r="P56" s="448" t="s">
        <v>189</v>
      </c>
      <c r="Q56" s="448" t="s">
        <v>189</v>
      </c>
      <c r="R56" s="448" t="s">
        <v>189</v>
      </c>
      <c r="S56" s="448" t="s">
        <v>189</v>
      </c>
      <c r="T56" s="448" t="s">
        <v>189</v>
      </c>
      <c r="U56" s="448" t="s">
        <v>189</v>
      </c>
      <c r="V56" s="448" t="s">
        <v>189</v>
      </c>
      <c r="W56" s="448" t="s">
        <v>189</v>
      </c>
      <c r="X56" s="448" t="s">
        <v>189</v>
      </c>
      <c r="Y56" s="448" t="s">
        <v>189</v>
      </c>
      <c r="Z56" s="448" t="s">
        <v>189</v>
      </c>
      <c r="AA56" s="449" t="s">
        <v>189</v>
      </c>
      <c r="AB56" s="435">
        <v>2</v>
      </c>
      <c r="AC56" s="436"/>
      <c r="AD56" s="242">
        <v>60</v>
      </c>
      <c r="AE56" s="243"/>
      <c r="AF56" s="242">
        <v>30</v>
      </c>
      <c r="AG56" s="243"/>
      <c r="AH56" s="435">
        <f>[1]առկա!G38</f>
        <v>20</v>
      </c>
      <c r="AI56" s="436"/>
      <c r="AJ56" s="435">
        <v>10</v>
      </c>
      <c r="AK56" s="436"/>
      <c r="AL56" s="435">
        <v>0</v>
      </c>
      <c r="AM56" s="436"/>
      <c r="AN56" s="435">
        <v>30</v>
      </c>
      <c r="AO56" s="436"/>
      <c r="AP56" s="75">
        <v>2</v>
      </c>
      <c r="AQ56" s="80">
        <v>2</v>
      </c>
      <c r="AR56" s="75"/>
      <c r="AS56" s="77"/>
      <c r="AT56" s="76"/>
      <c r="AU56" s="80"/>
      <c r="AV56" s="122" t="s">
        <v>213</v>
      </c>
      <c r="AW56" s="123"/>
      <c r="AX56" s="75"/>
      <c r="AY56" s="80"/>
      <c r="AZ56" s="97"/>
      <c r="BA56" s="113"/>
      <c r="BB56" s="98"/>
      <c r="BC56" s="110"/>
      <c r="BD56" s="110"/>
      <c r="BE56" s="111"/>
      <c r="BF56" s="453" t="s">
        <v>212</v>
      </c>
      <c r="BG56" s="375" t="s">
        <v>212</v>
      </c>
      <c r="BH56" s="375" t="s">
        <v>212</v>
      </c>
      <c r="BI56" s="376" t="s">
        <v>212</v>
      </c>
      <c r="BJ56" s="63"/>
      <c r="BK56" s="28"/>
      <c r="BL56" s="63"/>
      <c r="BM56" s="63"/>
    </row>
    <row r="57" spans="1:65" s="63" customFormat="1" ht="12" customHeight="1">
      <c r="A57" s="450" t="s">
        <v>232</v>
      </c>
      <c r="B57" s="451"/>
      <c r="C57" s="452"/>
      <c r="D57" s="377" t="s">
        <v>239</v>
      </c>
      <c r="E57" s="378"/>
      <c r="F57" s="364" t="str">
        <f>[2]առկա!C39</f>
        <v>Մասնագիտական ներածություն</v>
      </c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6"/>
      <c r="AB57" s="435">
        <v>2</v>
      </c>
      <c r="AC57" s="436"/>
      <c r="AD57" s="440">
        <v>60</v>
      </c>
      <c r="AE57" s="441"/>
      <c r="AF57" s="440">
        <v>30</v>
      </c>
      <c r="AG57" s="441"/>
      <c r="AH57" s="435">
        <f>[1]առկա!G39</f>
        <v>30</v>
      </c>
      <c r="AI57" s="436"/>
      <c r="AJ57" s="435">
        <v>0</v>
      </c>
      <c r="AK57" s="436"/>
      <c r="AL57" s="442">
        <v>0</v>
      </c>
      <c r="AM57" s="443"/>
      <c r="AN57" s="435">
        <v>30</v>
      </c>
      <c r="AO57" s="436"/>
      <c r="AP57" s="98">
        <v>2</v>
      </c>
      <c r="AQ57" s="110">
        <v>2</v>
      </c>
      <c r="AR57" s="110"/>
      <c r="AS57" s="111"/>
      <c r="AT57" s="171"/>
      <c r="AU57" s="164"/>
      <c r="AV57" s="164"/>
      <c r="AW57" s="111"/>
      <c r="AX57" s="98"/>
      <c r="AY57" s="110"/>
      <c r="AZ57" s="112"/>
      <c r="BA57" s="113"/>
      <c r="BB57" s="98"/>
      <c r="BC57" s="110"/>
      <c r="BD57" s="110"/>
      <c r="BE57" s="111"/>
      <c r="BF57" s="453" t="s">
        <v>212</v>
      </c>
      <c r="BG57" s="375" t="s">
        <v>212</v>
      </c>
      <c r="BH57" s="375" t="s">
        <v>212</v>
      </c>
      <c r="BI57" s="376" t="s">
        <v>212</v>
      </c>
      <c r="BK57" s="28"/>
    </row>
    <row r="58" spans="1:65" s="29" customFormat="1" ht="12" customHeight="1">
      <c r="A58" s="253" t="s">
        <v>232</v>
      </c>
      <c r="B58" s="254"/>
      <c r="C58" s="255"/>
      <c r="D58" s="256" t="s">
        <v>128</v>
      </c>
      <c r="E58" s="257"/>
      <c r="F58" s="258" t="str">
        <f>[2]առկա!C40</f>
        <v>Ընդհանուր և անօրգանական քիմիա-1</v>
      </c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60"/>
      <c r="AB58" s="242">
        <v>6</v>
      </c>
      <c r="AC58" s="243"/>
      <c r="AD58" s="242">
        <v>180</v>
      </c>
      <c r="AE58" s="243"/>
      <c r="AF58" s="242">
        <v>90</v>
      </c>
      <c r="AG58" s="243"/>
      <c r="AH58" s="242">
        <f>[1]առկա!G40</f>
        <v>32</v>
      </c>
      <c r="AI58" s="243"/>
      <c r="AJ58" s="242">
        <v>14</v>
      </c>
      <c r="AK58" s="243"/>
      <c r="AL58" s="242">
        <v>44</v>
      </c>
      <c r="AM58" s="243"/>
      <c r="AN58" s="242">
        <v>90</v>
      </c>
      <c r="AO58" s="243"/>
      <c r="AP58" s="94">
        <v>6</v>
      </c>
      <c r="AQ58" s="92">
        <v>6</v>
      </c>
      <c r="AR58" s="92"/>
      <c r="AS58" s="95"/>
      <c r="AT58" s="152"/>
      <c r="AU58" s="146"/>
      <c r="AV58" s="146"/>
      <c r="AW58" s="148"/>
      <c r="AX58" s="94"/>
      <c r="AY58" s="92"/>
      <c r="AZ58" s="92"/>
      <c r="BA58" s="95"/>
      <c r="BB58" s="94"/>
      <c r="BC58" s="92"/>
      <c r="BD58" s="92"/>
      <c r="BE58" s="95"/>
      <c r="BF58" s="201" t="s">
        <v>93</v>
      </c>
      <c r="BG58" s="202" t="s">
        <v>93</v>
      </c>
      <c r="BH58" s="202" t="s">
        <v>93</v>
      </c>
      <c r="BI58" s="203" t="s">
        <v>93</v>
      </c>
      <c r="BJ58" s="63"/>
      <c r="BK58" s="28"/>
      <c r="BL58" s="63"/>
      <c r="BM58" s="63"/>
    </row>
    <row r="59" spans="1:65" s="28" customFormat="1" ht="12" customHeight="1">
      <c r="A59" s="253" t="s">
        <v>232</v>
      </c>
      <c r="B59" s="254"/>
      <c r="C59" s="255"/>
      <c r="D59" s="256" t="s">
        <v>129</v>
      </c>
      <c r="E59" s="257"/>
      <c r="F59" s="258" t="str">
        <f>[2]առկա!C41</f>
        <v>Ընդհանուր և անօրգանական քիմիա-2</v>
      </c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60"/>
      <c r="AB59" s="242">
        <v>5</v>
      </c>
      <c r="AC59" s="243"/>
      <c r="AD59" s="242">
        <v>150</v>
      </c>
      <c r="AE59" s="243"/>
      <c r="AF59" s="242">
        <v>74</v>
      </c>
      <c r="AG59" s="243"/>
      <c r="AH59" s="242">
        <f>[1]առկա!G41</f>
        <v>30</v>
      </c>
      <c r="AI59" s="243"/>
      <c r="AJ59" s="242">
        <v>14</v>
      </c>
      <c r="AK59" s="243"/>
      <c r="AL59" s="242">
        <v>30</v>
      </c>
      <c r="AM59" s="243"/>
      <c r="AN59" s="242">
        <v>76</v>
      </c>
      <c r="AO59" s="243"/>
      <c r="AP59" s="94"/>
      <c r="AQ59" s="92"/>
      <c r="AR59" s="92">
        <v>5</v>
      </c>
      <c r="AS59" s="95">
        <v>5</v>
      </c>
      <c r="AT59" s="152"/>
      <c r="AU59" s="146"/>
      <c r="AV59" s="146"/>
      <c r="AW59" s="148"/>
      <c r="AX59" s="94"/>
      <c r="AY59" s="92"/>
      <c r="AZ59" s="92"/>
      <c r="BA59" s="95"/>
      <c r="BB59" s="94"/>
      <c r="BC59" s="92"/>
      <c r="BD59" s="92"/>
      <c r="BE59" s="95"/>
      <c r="BF59" s="201" t="s">
        <v>93</v>
      </c>
      <c r="BG59" s="202" t="s">
        <v>93</v>
      </c>
      <c r="BH59" s="202" t="s">
        <v>93</v>
      </c>
      <c r="BI59" s="203" t="s">
        <v>93</v>
      </c>
    </row>
    <row r="60" spans="1:65" s="28" customFormat="1" ht="12" customHeight="1">
      <c r="A60" s="253" t="s">
        <v>232</v>
      </c>
      <c r="B60" s="254"/>
      <c r="C60" s="255"/>
      <c r="D60" s="256" t="s">
        <v>134</v>
      </c>
      <c r="E60" s="257"/>
      <c r="F60" s="258" t="str">
        <f>[2]առկա!C42</f>
        <v>Ընդհանուր և անօրգանական քիմիա-3</v>
      </c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60"/>
      <c r="AB60" s="242">
        <v>8</v>
      </c>
      <c r="AC60" s="243"/>
      <c r="AD60" s="242">
        <v>240</v>
      </c>
      <c r="AE60" s="243"/>
      <c r="AF60" s="242">
        <v>120</v>
      </c>
      <c r="AG60" s="243"/>
      <c r="AH60" s="242">
        <f>[1]առկա!G42</f>
        <v>60</v>
      </c>
      <c r="AI60" s="243"/>
      <c r="AJ60" s="242">
        <v>16</v>
      </c>
      <c r="AK60" s="243"/>
      <c r="AL60" s="242">
        <v>44</v>
      </c>
      <c r="AM60" s="243"/>
      <c r="AN60" s="242">
        <v>120</v>
      </c>
      <c r="AO60" s="243"/>
      <c r="AP60" s="94"/>
      <c r="AQ60" s="92"/>
      <c r="AR60" s="92"/>
      <c r="AS60" s="95"/>
      <c r="AT60" s="152">
        <v>8</v>
      </c>
      <c r="AU60" s="146">
        <v>8</v>
      </c>
      <c r="AV60" s="146"/>
      <c r="AW60" s="148"/>
      <c r="AX60" s="94"/>
      <c r="AY60" s="92"/>
      <c r="AZ60" s="92"/>
      <c r="BA60" s="95"/>
      <c r="BB60" s="94"/>
      <c r="BC60" s="92"/>
      <c r="BD60" s="92"/>
      <c r="BE60" s="95"/>
      <c r="BF60" s="201" t="s">
        <v>93</v>
      </c>
      <c r="BG60" s="202" t="s">
        <v>93</v>
      </c>
      <c r="BH60" s="202" t="s">
        <v>93</v>
      </c>
      <c r="BI60" s="203" t="s">
        <v>93</v>
      </c>
    </row>
    <row r="61" spans="1:65" s="28" customFormat="1" ht="12" customHeight="1">
      <c r="A61" s="253" t="s">
        <v>119</v>
      </c>
      <c r="B61" s="254"/>
      <c r="C61" s="255"/>
      <c r="D61" s="256" t="s">
        <v>242</v>
      </c>
      <c r="E61" s="257"/>
      <c r="F61" s="258" t="str">
        <f>[2]առկա!C43</f>
        <v>Մաթեմատիկա -1</v>
      </c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60"/>
      <c r="AB61" s="242">
        <v>4</v>
      </c>
      <c r="AC61" s="243"/>
      <c r="AD61" s="242">
        <v>120</v>
      </c>
      <c r="AE61" s="243"/>
      <c r="AF61" s="242">
        <v>60</v>
      </c>
      <c r="AG61" s="243"/>
      <c r="AH61" s="242">
        <f>[1]առկա!G43</f>
        <v>36</v>
      </c>
      <c r="AI61" s="243"/>
      <c r="AJ61" s="242">
        <v>24</v>
      </c>
      <c r="AK61" s="243"/>
      <c r="AL61" s="435">
        <v>0</v>
      </c>
      <c r="AM61" s="436"/>
      <c r="AN61" s="242">
        <v>60</v>
      </c>
      <c r="AO61" s="243"/>
      <c r="AP61" s="94">
        <v>4</v>
      </c>
      <c r="AQ61" s="92">
        <v>4</v>
      </c>
      <c r="AR61" s="92"/>
      <c r="AS61" s="95"/>
      <c r="AT61" s="152"/>
      <c r="AU61" s="146"/>
      <c r="AV61" s="146"/>
      <c r="AW61" s="148"/>
      <c r="AX61" s="94"/>
      <c r="AY61" s="92"/>
      <c r="AZ61" s="92"/>
      <c r="BA61" s="95"/>
      <c r="BB61" s="94"/>
      <c r="BC61" s="92"/>
      <c r="BD61" s="92"/>
      <c r="BE61" s="95"/>
      <c r="BF61" s="201" t="s">
        <v>212</v>
      </c>
      <c r="BG61" s="202" t="s">
        <v>212</v>
      </c>
      <c r="BH61" s="202" t="s">
        <v>212</v>
      </c>
      <c r="BI61" s="203" t="s">
        <v>212</v>
      </c>
    </row>
    <row r="62" spans="1:65" s="28" customFormat="1" ht="12" customHeight="1">
      <c r="A62" s="253" t="s">
        <v>119</v>
      </c>
      <c r="B62" s="254"/>
      <c r="C62" s="255"/>
      <c r="D62" s="256" t="s">
        <v>243</v>
      </c>
      <c r="E62" s="257"/>
      <c r="F62" s="258" t="str">
        <f>[2]առկա!C44</f>
        <v>Մաթեմատիկա -2</v>
      </c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60"/>
      <c r="AB62" s="242">
        <v>5</v>
      </c>
      <c r="AC62" s="243"/>
      <c r="AD62" s="242">
        <v>150</v>
      </c>
      <c r="AE62" s="243"/>
      <c r="AF62" s="242">
        <v>74</v>
      </c>
      <c r="AG62" s="243"/>
      <c r="AH62" s="242">
        <f>[1]առկա!G44</f>
        <v>40</v>
      </c>
      <c r="AI62" s="243"/>
      <c r="AJ62" s="242">
        <v>34</v>
      </c>
      <c r="AK62" s="243"/>
      <c r="AL62" s="442">
        <v>0</v>
      </c>
      <c r="AM62" s="443"/>
      <c r="AN62" s="242">
        <v>76</v>
      </c>
      <c r="AO62" s="243"/>
      <c r="AP62" s="94"/>
      <c r="AQ62" s="92"/>
      <c r="AR62" s="92">
        <v>5</v>
      </c>
      <c r="AS62" s="95">
        <v>5</v>
      </c>
      <c r="AT62" s="152"/>
      <c r="AU62" s="146"/>
      <c r="AV62" s="146"/>
      <c r="AW62" s="148"/>
      <c r="AX62" s="94"/>
      <c r="AY62" s="92"/>
      <c r="AZ62" s="92"/>
      <c r="BA62" s="95"/>
      <c r="BB62" s="94"/>
      <c r="BC62" s="92"/>
      <c r="BD62" s="92"/>
      <c r="BE62" s="95"/>
      <c r="BF62" s="201" t="s">
        <v>93</v>
      </c>
      <c r="BG62" s="202" t="s">
        <v>93</v>
      </c>
      <c r="BH62" s="202" t="s">
        <v>93</v>
      </c>
      <c r="BI62" s="203" t="s">
        <v>93</v>
      </c>
    </row>
    <row r="63" spans="1:65" s="28" customFormat="1" ht="12" customHeight="1">
      <c r="A63" s="253" t="s">
        <v>120</v>
      </c>
      <c r="B63" s="254"/>
      <c r="C63" s="255"/>
      <c r="D63" s="256" t="s">
        <v>244</v>
      </c>
      <c r="E63" s="257"/>
      <c r="F63" s="258" t="s">
        <v>190</v>
      </c>
      <c r="G63" s="259" t="s">
        <v>190</v>
      </c>
      <c r="H63" s="259" t="s">
        <v>190</v>
      </c>
      <c r="I63" s="259" t="s">
        <v>190</v>
      </c>
      <c r="J63" s="259" t="s">
        <v>190</v>
      </c>
      <c r="K63" s="259" t="s">
        <v>190</v>
      </c>
      <c r="L63" s="259" t="s">
        <v>190</v>
      </c>
      <c r="M63" s="259" t="s">
        <v>190</v>
      </c>
      <c r="N63" s="259" t="s">
        <v>190</v>
      </c>
      <c r="O63" s="259" t="s">
        <v>190</v>
      </c>
      <c r="P63" s="259" t="s">
        <v>190</v>
      </c>
      <c r="Q63" s="259" t="s">
        <v>190</v>
      </c>
      <c r="R63" s="259" t="s">
        <v>190</v>
      </c>
      <c r="S63" s="259" t="s">
        <v>190</v>
      </c>
      <c r="T63" s="259" t="s">
        <v>190</v>
      </c>
      <c r="U63" s="259" t="s">
        <v>190</v>
      </c>
      <c r="V63" s="259" t="s">
        <v>190</v>
      </c>
      <c r="W63" s="259" t="s">
        <v>190</v>
      </c>
      <c r="X63" s="259" t="s">
        <v>190</v>
      </c>
      <c r="Y63" s="259" t="s">
        <v>190</v>
      </c>
      <c r="Z63" s="259" t="s">
        <v>190</v>
      </c>
      <c r="AA63" s="260" t="s">
        <v>190</v>
      </c>
      <c r="AB63" s="242">
        <v>4</v>
      </c>
      <c r="AC63" s="243"/>
      <c r="AD63" s="242">
        <v>120</v>
      </c>
      <c r="AE63" s="243"/>
      <c r="AF63" s="242">
        <v>60</v>
      </c>
      <c r="AG63" s="243"/>
      <c r="AH63" s="242">
        <f>[1]առկա!G45</f>
        <v>24</v>
      </c>
      <c r="AI63" s="243"/>
      <c r="AJ63" s="242">
        <v>6</v>
      </c>
      <c r="AK63" s="243"/>
      <c r="AL63" s="242">
        <v>30</v>
      </c>
      <c r="AM63" s="243"/>
      <c r="AN63" s="242">
        <v>60</v>
      </c>
      <c r="AO63" s="243"/>
      <c r="AP63" s="94"/>
      <c r="AQ63" s="92"/>
      <c r="AR63" s="92">
        <v>4</v>
      </c>
      <c r="AS63" s="95">
        <v>4</v>
      </c>
      <c r="AT63" s="152"/>
      <c r="AU63" s="146"/>
      <c r="AV63" s="146"/>
      <c r="AW63" s="148"/>
      <c r="AX63" s="94"/>
      <c r="AY63" s="92"/>
      <c r="AZ63" s="92"/>
      <c r="BA63" s="95"/>
      <c r="BB63" s="94"/>
      <c r="BC63" s="92"/>
      <c r="BD63" s="92"/>
      <c r="BE63" s="95"/>
      <c r="BF63" s="201" t="s">
        <v>212</v>
      </c>
      <c r="BG63" s="202" t="s">
        <v>212</v>
      </c>
      <c r="BH63" s="202" t="s">
        <v>212</v>
      </c>
      <c r="BI63" s="203" t="s">
        <v>212</v>
      </c>
    </row>
    <row r="64" spans="1:65" s="28" customFormat="1" ht="12" customHeight="1">
      <c r="A64" s="253" t="s">
        <v>120</v>
      </c>
      <c r="B64" s="254"/>
      <c r="C64" s="255"/>
      <c r="D64" s="256" t="s">
        <v>245</v>
      </c>
      <c r="E64" s="257"/>
      <c r="F64" s="258" t="s">
        <v>191</v>
      </c>
      <c r="G64" s="259" t="s">
        <v>191</v>
      </c>
      <c r="H64" s="259" t="s">
        <v>191</v>
      </c>
      <c r="I64" s="259" t="s">
        <v>191</v>
      </c>
      <c r="J64" s="259" t="s">
        <v>191</v>
      </c>
      <c r="K64" s="259" t="s">
        <v>191</v>
      </c>
      <c r="L64" s="259" t="s">
        <v>191</v>
      </c>
      <c r="M64" s="259" t="s">
        <v>191</v>
      </c>
      <c r="N64" s="259" t="s">
        <v>191</v>
      </c>
      <c r="O64" s="259" t="s">
        <v>191</v>
      </c>
      <c r="P64" s="259" t="s">
        <v>191</v>
      </c>
      <c r="Q64" s="259" t="s">
        <v>191</v>
      </c>
      <c r="R64" s="259" t="s">
        <v>191</v>
      </c>
      <c r="S64" s="259" t="s">
        <v>191</v>
      </c>
      <c r="T64" s="259" t="s">
        <v>191</v>
      </c>
      <c r="U64" s="259" t="s">
        <v>191</v>
      </c>
      <c r="V64" s="259" t="s">
        <v>191</v>
      </c>
      <c r="W64" s="259" t="s">
        <v>191</v>
      </c>
      <c r="X64" s="259" t="s">
        <v>191</v>
      </c>
      <c r="Y64" s="259" t="s">
        <v>191</v>
      </c>
      <c r="Z64" s="259" t="s">
        <v>191</v>
      </c>
      <c r="AA64" s="260" t="s">
        <v>191</v>
      </c>
      <c r="AB64" s="242">
        <v>6</v>
      </c>
      <c r="AC64" s="243"/>
      <c r="AD64" s="242">
        <v>180</v>
      </c>
      <c r="AE64" s="243"/>
      <c r="AF64" s="242">
        <v>90</v>
      </c>
      <c r="AG64" s="243"/>
      <c r="AH64" s="242">
        <f>[1]առկա!G46</f>
        <v>32</v>
      </c>
      <c r="AI64" s="243"/>
      <c r="AJ64" s="242">
        <v>14</v>
      </c>
      <c r="AK64" s="243"/>
      <c r="AL64" s="242">
        <v>44</v>
      </c>
      <c r="AM64" s="243"/>
      <c r="AN64" s="242">
        <v>90</v>
      </c>
      <c r="AO64" s="243"/>
      <c r="AP64" s="94"/>
      <c r="AQ64" s="92"/>
      <c r="AR64" s="92"/>
      <c r="AS64" s="95"/>
      <c r="AT64" s="152">
        <v>6</v>
      </c>
      <c r="AU64" s="146">
        <v>6</v>
      </c>
      <c r="AV64" s="146"/>
      <c r="AW64" s="148"/>
      <c r="AX64" s="94"/>
      <c r="AY64" s="92"/>
      <c r="AZ64" s="92"/>
      <c r="BA64" s="95"/>
      <c r="BB64" s="94"/>
      <c r="BC64" s="92"/>
      <c r="BD64" s="92"/>
      <c r="BE64" s="95"/>
      <c r="BF64" s="201" t="s">
        <v>93</v>
      </c>
      <c r="BG64" s="202" t="s">
        <v>93</v>
      </c>
      <c r="BH64" s="202" t="s">
        <v>93</v>
      </c>
      <c r="BI64" s="203" t="s">
        <v>93</v>
      </c>
    </row>
    <row r="65" spans="1:63" s="28" customFormat="1" ht="12" customHeight="1">
      <c r="A65" s="253" t="s">
        <v>232</v>
      </c>
      <c r="B65" s="254"/>
      <c r="C65" s="255"/>
      <c r="D65" s="256" t="s">
        <v>121</v>
      </c>
      <c r="E65" s="257"/>
      <c r="F65" s="258" t="s">
        <v>192</v>
      </c>
      <c r="G65" s="259" t="s">
        <v>192</v>
      </c>
      <c r="H65" s="259" t="s">
        <v>192</v>
      </c>
      <c r="I65" s="259" t="s">
        <v>192</v>
      </c>
      <c r="J65" s="259" t="s">
        <v>192</v>
      </c>
      <c r="K65" s="259" t="s">
        <v>192</v>
      </c>
      <c r="L65" s="259" t="s">
        <v>192</v>
      </c>
      <c r="M65" s="259" t="s">
        <v>192</v>
      </c>
      <c r="N65" s="259" t="s">
        <v>192</v>
      </c>
      <c r="O65" s="259" t="s">
        <v>192</v>
      </c>
      <c r="P65" s="259" t="s">
        <v>192</v>
      </c>
      <c r="Q65" s="259" t="s">
        <v>192</v>
      </c>
      <c r="R65" s="259" t="s">
        <v>192</v>
      </c>
      <c r="S65" s="259" t="s">
        <v>192</v>
      </c>
      <c r="T65" s="259" t="s">
        <v>192</v>
      </c>
      <c r="U65" s="259" t="s">
        <v>192</v>
      </c>
      <c r="V65" s="259" t="s">
        <v>192</v>
      </c>
      <c r="W65" s="259" t="s">
        <v>192</v>
      </c>
      <c r="X65" s="259" t="s">
        <v>192</v>
      </c>
      <c r="Y65" s="259" t="s">
        <v>192</v>
      </c>
      <c r="Z65" s="259" t="s">
        <v>192</v>
      </c>
      <c r="AA65" s="260" t="s">
        <v>192</v>
      </c>
      <c r="AB65" s="242">
        <v>4</v>
      </c>
      <c r="AC65" s="243"/>
      <c r="AD65" s="242">
        <v>120</v>
      </c>
      <c r="AE65" s="243"/>
      <c r="AF65" s="242">
        <v>60</v>
      </c>
      <c r="AG65" s="243"/>
      <c r="AH65" s="242">
        <f>[1]առկա!G47</f>
        <v>30</v>
      </c>
      <c r="AI65" s="243"/>
      <c r="AJ65" s="242">
        <v>0</v>
      </c>
      <c r="AK65" s="243"/>
      <c r="AL65" s="242">
        <v>30</v>
      </c>
      <c r="AM65" s="243"/>
      <c r="AN65" s="242">
        <v>60</v>
      </c>
      <c r="AO65" s="243"/>
      <c r="AP65" s="94"/>
      <c r="AQ65" s="92"/>
      <c r="AR65" s="92"/>
      <c r="AS65" s="95"/>
      <c r="AT65" s="152">
        <v>4</v>
      </c>
      <c r="AU65" s="146">
        <v>4</v>
      </c>
      <c r="AV65" s="146"/>
      <c r="AW65" s="148"/>
      <c r="AX65" s="94"/>
      <c r="AY65" s="92"/>
      <c r="AZ65" s="92"/>
      <c r="BA65" s="95"/>
      <c r="BB65" s="94"/>
      <c r="BC65" s="92"/>
      <c r="BD65" s="92"/>
      <c r="BE65" s="95"/>
      <c r="BF65" s="201" t="s">
        <v>212</v>
      </c>
      <c r="BG65" s="202" t="s">
        <v>212</v>
      </c>
      <c r="BH65" s="202" t="s">
        <v>212</v>
      </c>
      <c r="BI65" s="203" t="s">
        <v>212</v>
      </c>
    </row>
    <row r="66" spans="1:63" s="28" customFormat="1" ht="12" customHeight="1">
      <c r="A66" s="253" t="s">
        <v>232</v>
      </c>
      <c r="B66" s="254"/>
      <c r="C66" s="255"/>
      <c r="D66" s="256" t="s">
        <v>131</v>
      </c>
      <c r="E66" s="257"/>
      <c r="F66" s="258" t="s">
        <v>193</v>
      </c>
      <c r="G66" s="259" t="s">
        <v>193</v>
      </c>
      <c r="H66" s="259" t="s">
        <v>193</v>
      </c>
      <c r="I66" s="259" t="s">
        <v>193</v>
      </c>
      <c r="J66" s="259" t="s">
        <v>193</v>
      </c>
      <c r="K66" s="259" t="s">
        <v>193</v>
      </c>
      <c r="L66" s="259" t="s">
        <v>193</v>
      </c>
      <c r="M66" s="259" t="s">
        <v>193</v>
      </c>
      <c r="N66" s="259" t="s">
        <v>193</v>
      </c>
      <c r="O66" s="259" t="s">
        <v>193</v>
      </c>
      <c r="P66" s="259" t="s">
        <v>193</v>
      </c>
      <c r="Q66" s="259" t="s">
        <v>193</v>
      </c>
      <c r="R66" s="259" t="s">
        <v>193</v>
      </c>
      <c r="S66" s="259" t="s">
        <v>193</v>
      </c>
      <c r="T66" s="259" t="s">
        <v>193</v>
      </c>
      <c r="U66" s="259" t="s">
        <v>193</v>
      </c>
      <c r="V66" s="259" t="s">
        <v>193</v>
      </c>
      <c r="W66" s="259" t="s">
        <v>193</v>
      </c>
      <c r="X66" s="259" t="s">
        <v>193</v>
      </c>
      <c r="Y66" s="259" t="s">
        <v>193</v>
      </c>
      <c r="Z66" s="259" t="s">
        <v>193</v>
      </c>
      <c r="AA66" s="260" t="s">
        <v>193</v>
      </c>
      <c r="AB66" s="242">
        <v>7</v>
      </c>
      <c r="AC66" s="243"/>
      <c r="AD66" s="242">
        <v>210</v>
      </c>
      <c r="AE66" s="243"/>
      <c r="AF66" s="242">
        <v>104</v>
      </c>
      <c r="AG66" s="243"/>
      <c r="AH66" s="242">
        <f>[1]առկա!G48</f>
        <v>30</v>
      </c>
      <c r="AI66" s="243"/>
      <c r="AJ66" s="242">
        <v>30</v>
      </c>
      <c r="AK66" s="243"/>
      <c r="AL66" s="242">
        <v>44</v>
      </c>
      <c r="AM66" s="243"/>
      <c r="AN66" s="242">
        <v>106</v>
      </c>
      <c r="AO66" s="243"/>
      <c r="AP66" s="94"/>
      <c r="AQ66" s="92"/>
      <c r="AR66" s="92"/>
      <c r="AS66" s="95"/>
      <c r="AT66" s="152"/>
      <c r="AU66" s="146"/>
      <c r="AV66" s="146">
        <v>7</v>
      </c>
      <c r="AW66" s="148">
        <v>7</v>
      </c>
      <c r="AX66" s="94"/>
      <c r="AY66" s="92"/>
      <c r="AZ66" s="92"/>
      <c r="BA66" s="95"/>
      <c r="BB66" s="94"/>
      <c r="BC66" s="92"/>
      <c r="BD66" s="92"/>
      <c r="BE66" s="95"/>
      <c r="BF66" s="201" t="s">
        <v>93</v>
      </c>
      <c r="BG66" s="202" t="s">
        <v>93</v>
      </c>
      <c r="BH66" s="202" t="s">
        <v>93</v>
      </c>
      <c r="BI66" s="203" t="s">
        <v>93</v>
      </c>
    </row>
    <row r="67" spans="1:63" s="28" customFormat="1" ht="12" customHeight="1">
      <c r="A67" s="253" t="s">
        <v>232</v>
      </c>
      <c r="B67" s="254"/>
      <c r="C67" s="255"/>
      <c r="D67" s="256" t="s">
        <v>240</v>
      </c>
      <c r="E67" s="257"/>
      <c r="F67" s="258" t="s">
        <v>194</v>
      </c>
      <c r="G67" s="259" t="s">
        <v>194</v>
      </c>
      <c r="H67" s="259" t="s">
        <v>194</v>
      </c>
      <c r="I67" s="259" t="s">
        <v>194</v>
      </c>
      <c r="J67" s="259" t="s">
        <v>194</v>
      </c>
      <c r="K67" s="259" t="s">
        <v>194</v>
      </c>
      <c r="L67" s="259" t="s">
        <v>194</v>
      </c>
      <c r="M67" s="259" t="s">
        <v>194</v>
      </c>
      <c r="N67" s="259" t="s">
        <v>194</v>
      </c>
      <c r="O67" s="259" t="s">
        <v>194</v>
      </c>
      <c r="P67" s="259" t="s">
        <v>194</v>
      </c>
      <c r="Q67" s="259" t="s">
        <v>194</v>
      </c>
      <c r="R67" s="259" t="s">
        <v>194</v>
      </c>
      <c r="S67" s="259" t="s">
        <v>194</v>
      </c>
      <c r="T67" s="259" t="s">
        <v>194</v>
      </c>
      <c r="U67" s="259" t="s">
        <v>194</v>
      </c>
      <c r="V67" s="259" t="s">
        <v>194</v>
      </c>
      <c r="W67" s="259" t="s">
        <v>194</v>
      </c>
      <c r="X67" s="259" t="s">
        <v>194</v>
      </c>
      <c r="Y67" s="259" t="s">
        <v>194</v>
      </c>
      <c r="Z67" s="259" t="s">
        <v>194</v>
      </c>
      <c r="AA67" s="260" t="s">
        <v>194</v>
      </c>
      <c r="AB67" s="242">
        <v>2</v>
      </c>
      <c r="AC67" s="243"/>
      <c r="AD67" s="440">
        <v>60</v>
      </c>
      <c r="AE67" s="441"/>
      <c r="AF67" s="242">
        <v>30</v>
      </c>
      <c r="AG67" s="243"/>
      <c r="AH67" s="242">
        <f>[1]առկա!G49</f>
        <v>14</v>
      </c>
      <c r="AI67" s="243"/>
      <c r="AJ67" s="242">
        <v>0</v>
      </c>
      <c r="AK67" s="243"/>
      <c r="AL67" s="242">
        <v>16</v>
      </c>
      <c r="AM67" s="243"/>
      <c r="AN67" s="242">
        <v>30</v>
      </c>
      <c r="AO67" s="243"/>
      <c r="AP67" s="94"/>
      <c r="AQ67" s="92"/>
      <c r="AR67" s="92"/>
      <c r="AS67" s="95"/>
      <c r="AT67" s="152"/>
      <c r="AU67" s="146"/>
      <c r="AV67" s="146">
        <v>2</v>
      </c>
      <c r="AW67" s="148">
        <v>2</v>
      </c>
      <c r="AX67" s="94"/>
      <c r="AY67" s="92"/>
      <c r="AZ67" s="92"/>
      <c r="BA67" s="95"/>
      <c r="BB67" s="94"/>
      <c r="BC67" s="92"/>
      <c r="BD67" s="92"/>
      <c r="BE67" s="95"/>
      <c r="BF67" s="201" t="s">
        <v>212</v>
      </c>
      <c r="BG67" s="202" t="s">
        <v>212</v>
      </c>
      <c r="BH67" s="202" t="s">
        <v>212</v>
      </c>
      <c r="BI67" s="203" t="s">
        <v>212</v>
      </c>
    </row>
    <row r="68" spans="1:63" s="28" customFormat="1" ht="12" customHeight="1">
      <c r="A68" s="253" t="s">
        <v>232</v>
      </c>
      <c r="B68" s="254"/>
      <c r="C68" s="255"/>
      <c r="D68" s="256" t="s">
        <v>241</v>
      </c>
      <c r="E68" s="257"/>
      <c r="F68" s="258" t="s">
        <v>195</v>
      </c>
      <c r="G68" s="259" t="s">
        <v>195</v>
      </c>
      <c r="H68" s="259" t="s">
        <v>195</v>
      </c>
      <c r="I68" s="259" t="s">
        <v>195</v>
      </c>
      <c r="J68" s="259" t="s">
        <v>195</v>
      </c>
      <c r="K68" s="259" t="s">
        <v>195</v>
      </c>
      <c r="L68" s="259" t="s">
        <v>195</v>
      </c>
      <c r="M68" s="259" t="s">
        <v>195</v>
      </c>
      <c r="N68" s="259" t="s">
        <v>195</v>
      </c>
      <c r="O68" s="259" t="s">
        <v>195</v>
      </c>
      <c r="P68" s="259" t="s">
        <v>195</v>
      </c>
      <c r="Q68" s="259" t="s">
        <v>195</v>
      </c>
      <c r="R68" s="259" t="s">
        <v>195</v>
      </c>
      <c r="S68" s="259" t="s">
        <v>195</v>
      </c>
      <c r="T68" s="259" t="s">
        <v>195</v>
      </c>
      <c r="U68" s="259" t="s">
        <v>195</v>
      </c>
      <c r="V68" s="259" t="s">
        <v>195</v>
      </c>
      <c r="W68" s="259" t="s">
        <v>195</v>
      </c>
      <c r="X68" s="259" t="s">
        <v>195</v>
      </c>
      <c r="Y68" s="259" t="s">
        <v>195</v>
      </c>
      <c r="Z68" s="259" t="s">
        <v>195</v>
      </c>
      <c r="AA68" s="260" t="s">
        <v>195</v>
      </c>
      <c r="AB68" s="242">
        <v>7</v>
      </c>
      <c r="AC68" s="243"/>
      <c r="AD68" s="242">
        <v>210</v>
      </c>
      <c r="AE68" s="243"/>
      <c r="AF68" s="242">
        <v>90</v>
      </c>
      <c r="AG68" s="243"/>
      <c r="AH68" s="242">
        <f>[1]առկա!G50</f>
        <v>46</v>
      </c>
      <c r="AI68" s="243"/>
      <c r="AJ68" s="242">
        <v>14</v>
      </c>
      <c r="AK68" s="243"/>
      <c r="AL68" s="242">
        <v>30</v>
      </c>
      <c r="AM68" s="243"/>
      <c r="AN68" s="242">
        <v>120</v>
      </c>
      <c r="AO68" s="243"/>
      <c r="AP68" s="94"/>
      <c r="AQ68" s="92"/>
      <c r="AR68" s="92"/>
      <c r="AS68" s="95"/>
      <c r="AT68" s="152"/>
      <c r="AU68" s="146"/>
      <c r="AV68" s="146"/>
      <c r="AW68" s="148"/>
      <c r="AX68" s="94">
        <v>7</v>
      </c>
      <c r="AY68" s="92">
        <v>6</v>
      </c>
      <c r="AZ68" s="92"/>
      <c r="BA68" s="95"/>
      <c r="BB68" s="94"/>
      <c r="BC68" s="92"/>
      <c r="BD68" s="92"/>
      <c r="BE68" s="95"/>
      <c r="BF68" s="201" t="s">
        <v>93</v>
      </c>
      <c r="BG68" s="202" t="s">
        <v>93</v>
      </c>
      <c r="BH68" s="202" t="s">
        <v>93</v>
      </c>
      <c r="BI68" s="203" t="s">
        <v>93</v>
      </c>
    </row>
    <row r="69" spans="1:63" s="28" customFormat="1" ht="12" customHeight="1">
      <c r="A69" s="253" t="s">
        <v>232</v>
      </c>
      <c r="B69" s="254"/>
      <c r="C69" s="255"/>
      <c r="D69" s="256" t="s">
        <v>246</v>
      </c>
      <c r="E69" s="257"/>
      <c r="F69" s="258" t="s">
        <v>196</v>
      </c>
      <c r="G69" s="259" t="s">
        <v>196</v>
      </c>
      <c r="H69" s="259" t="s">
        <v>196</v>
      </c>
      <c r="I69" s="259" t="s">
        <v>196</v>
      </c>
      <c r="J69" s="259" t="s">
        <v>196</v>
      </c>
      <c r="K69" s="259" t="s">
        <v>196</v>
      </c>
      <c r="L69" s="259" t="s">
        <v>196</v>
      </c>
      <c r="M69" s="259" t="s">
        <v>196</v>
      </c>
      <c r="N69" s="259" t="s">
        <v>196</v>
      </c>
      <c r="O69" s="259" t="s">
        <v>196</v>
      </c>
      <c r="P69" s="259" t="s">
        <v>196</v>
      </c>
      <c r="Q69" s="259" t="s">
        <v>196</v>
      </c>
      <c r="R69" s="259" t="s">
        <v>196</v>
      </c>
      <c r="S69" s="259" t="s">
        <v>196</v>
      </c>
      <c r="T69" s="259" t="s">
        <v>196</v>
      </c>
      <c r="U69" s="259" t="s">
        <v>196</v>
      </c>
      <c r="V69" s="259" t="s">
        <v>196</v>
      </c>
      <c r="W69" s="259" t="s">
        <v>196</v>
      </c>
      <c r="X69" s="259" t="s">
        <v>196</v>
      </c>
      <c r="Y69" s="259" t="s">
        <v>196</v>
      </c>
      <c r="Z69" s="259" t="s">
        <v>196</v>
      </c>
      <c r="AA69" s="260" t="s">
        <v>196</v>
      </c>
      <c r="AB69" s="242">
        <v>8</v>
      </c>
      <c r="AC69" s="243"/>
      <c r="AD69" s="242">
        <v>240</v>
      </c>
      <c r="AE69" s="243"/>
      <c r="AF69" s="242">
        <v>120</v>
      </c>
      <c r="AG69" s="243"/>
      <c r="AH69" s="242">
        <f>[1]առկա!G51</f>
        <v>48</v>
      </c>
      <c r="AI69" s="243"/>
      <c r="AJ69" s="242">
        <v>24</v>
      </c>
      <c r="AK69" s="243"/>
      <c r="AL69" s="242">
        <v>48</v>
      </c>
      <c r="AM69" s="243"/>
      <c r="AN69" s="242">
        <v>120</v>
      </c>
      <c r="AO69" s="243"/>
      <c r="AP69" s="94"/>
      <c r="AQ69" s="92"/>
      <c r="AR69" s="92"/>
      <c r="AS69" s="95"/>
      <c r="AT69" s="152"/>
      <c r="AU69" s="146"/>
      <c r="AV69" s="146"/>
      <c r="AW69" s="148"/>
      <c r="AX69" s="94"/>
      <c r="AY69" s="92"/>
      <c r="AZ69" s="92">
        <v>8</v>
      </c>
      <c r="BA69" s="95">
        <v>8</v>
      </c>
      <c r="BB69" s="94"/>
      <c r="BC69" s="92"/>
      <c r="BD69" s="92"/>
      <c r="BE69" s="95"/>
      <c r="BF69" s="201" t="s">
        <v>93</v>
      </c>
      <c r="BG69" s="202" t="s">
        <v>93</v>
      </c>
      <c r="BH69" s="202" t="s">
        <v>93</v>
      </c>
      <c r="BI69" s="203" t="s">
        <v>93</v>
      </c>
    </row>
    <row r="70" spans="1:63" s="28" customFormat="1" ht="12" customHeight="1">
      <c r="A70" s="253" t="s">
        <v>232</v>
      </c>
      <c r="B70" s="254"/>
      <c r="C70" s="255"/>
      <c r="D70" s="256" t="s">
        <v>247</v>
      </c>
      <c r="E70" s="257"/>
      <c r="F70" s="258" t="s">
        <v>197</v>
      </c>
      <c r="G70" s="259" t="s">
        <v>197</v>
      </c>
      <c r="H70" s="259" t="s">
        <v>197</v>
      </c>
      <c r="I70" s="259" t="s">
        <v>197</v>
      </c>
      <c r="J70" s="259" t="s">
        <v>197</v>
      </c>
      <c r="K70" s="259" t="s">
        <v>197</v>
      </c>
      <c r="L70" s="259" t="s">
        <v>197</v>
      </c>
      <c r="M70" s="259" t="s">
        <v>197</v>
      </c>
      <c r="N70" s="259" t="s">
        <v>197</v>
      </c>
      <c r="O70" s="259" t="s">
        <v>197</v>
      </c>
      <c r="P70" s="259" t="s">
        <v>197</v>
      </c>
      <c r="Q70" s="259" t="s">
        <v>197</v>
      </c>
      <c r="R70" s="259" t="s">
        <v>197</v>
      </c>
      <c r="S70" s="259" t="s">
        <v>197</v>
      </c>
      <c r="T70" s="259" t="s">
        <v>197</v>
      </c>
      <c r="U70" s="259" t="s">
        <v>197</v>
      </c>
      <c r="V70" s="259" t="s">
        <v>197</v>
      </c>
      <c r="W70" s="259" t="s">
        <v>197</v>
      </c>
      <c r="X70" s="259" t="s">
        <v>197</v>
      </c>
      <c r="Y70" s="259" t="s">
        <v>197</v>
      </c>
      <c r="Z70" s="259" t="s">
        <v>197</v>
      </c>
      <c r="AA70" s="260" t="s">
        <v>197</v>
      </c>
      <c r="AB70" s="242">
        <v>6</v>
      </c>
      <c r="AC70" s="243"/>
      <c r="AD70" s="242">
        <v>180</v>
      </c>
      <c r="AE70" s="243"/>
      <c r="AF70" s="242">
        <v>90</v>
      </c>
      <c r="AG70" s="243"/>
      <c r="AH70" s="242">
        <f>[1]առկա!G52</f>
        <v>42</v>
      </c>
      <c r="AI70" s="243"/>
      <c r="AJ70" s="242">
        <v>14</v>
      </c>
      <c r="AK70" s="243"/>
      <c r="AL70" s="242">
        <v>34</v>
      </c>
      <c r="AM70" s="243"/>
      <c r="AN70" s="242">
        <v>90</v>
      </c>
      <c r="AO70" s="243"/>
      <c r="AP70" s="94"/>
      <c r="AQ70" s="92"/>
      <c r="AR70" s="92"/>
      <c r="AS70" s="95"/>
      <c r="AT70" s="152"/>
      <c r="AU70" s="146"/>
      <c r="AV70" s="146">
        <v>6</v>
      </c>
      <c r="AW70" s="148">
        <v>6</v>
      </c>
      <c r="AX70" s="94"/>
      <c r="AY70" s="92"/>
      <c r="AZ70" s="92"/>
      <c r="BA70" s="95"/>
      <c r="BB70" s="94"/>
      <c r="BC70" s="92"/>
      <c r="BD70" s="92"/>
      <c r="BE70" s="95"/>
      <c r="BF70" s="201" t="s">
        <v>93</v>
      </c>
      <c r="BG70" s="202" t="s">
        <v>93</v>
      </c>
      <c r="BH70" s="202" t="s">
        <v>93</v>
      </c>
      <c r="BI70" s="203" t="s">
        <v>93</v>
      </c>
    </row>
    <row r="71" spans="1:63" ht="12" customHeight="1">
      <c r="A71" s="253" t="s">
        <v>232</v>
      </c>
      <c r="B71" s="254"/>
      <c r="C71" s="255"/>
      <c r="D71" s="256" t="s">
        <v>248</v>
      </c>
      <c r="E71" s="257"/>
      <c r="F71" s="258" t="s">
        <v>198</v>
      </c>
      <c r="G71" s="259" t="s">
        <v>198</v>
      </c>
      <c r="H71" s="259" t="s">
        <v>198</v>
      </c>
      <c r="I71" s="259" t="s">
        <v>198</v>
      </c>
      <c r="J71" s="259" t="s">
        <v>198</v>
      </c>
      <c r="K71" s="259" t="s">
        <v>198</v>
      </c>
      <c r="L71" s="259" t="s">
        <v>198</v>
      </c>
      <c r="M71" s="259" t="s">
        <v>198</v>
      </c>
      <c r="N71" s="259" t="s">
        <v>198</v>
      </c>
      <c r="O71" s="259" t="s">
        <v>198</v>
      </c>
      <c r="P71" s="259" t="s">
        <v>198</v>
      </c>
      <c r="Q71" s="259" t="s">
        <v>198</v>
      </c>
      <c r="R71" s="259" t="s">
        <v>198</v>
      </c>
      <c r="S71" s="259" t="s">
        <v>198</v>
      </c>
      <c r="T71" s="259" t="s">
        <v>198</v>
      </c>
      <c r="U71" s="259" t="s">
        <v>198</v>
      </c>
      <c r="V71" s="259" t="s">
        <v>198</v>
      </c>
      <c r="W71" s="259" t="s">
        <v>198</v>
      </c>
      <c r="X71" s="259" t="s">
        <v>198</v>
      </c>
      <c r="Y71" s="259" t="s">
        <v>198</v>
      </c>
      <c r="Z71" s="259" t="s">
        <v>198</v>
      </c>
      <c r="AA71" s="260" t="s">
        <v>198</v>
      </c>
      <c r="AB71" s="242">
        <v>8</v>
      </c>
      <c r="AC71" s="243"/>
      <c r="AD71" s="242">
        <v>240</v>
      </c>
      <c r="AE71" s="243"/>
      <c r="AF71" s="242">
        <v>120</v>
      </c>
      <c r="AG71" s="243"/>
      <c r="AH71" s="242">
        <v>52</v>
      </c>
      <c r="AI71" s="243"/>
      <c r="AJ71" s="242">
        <v>16</v>
      </c>
      <c r="AK71" s="243"/>
      <c r="AL71" s="242">
        <v>52</v>
      </c>
      <c r="AM71" s="243"/>
      <c r="AN71" s="242">
        <v>120</v>
      </c>
      <c r="AO71" s="243"/>
      <c r="AP71" s="94"/>
      <c r="AQ71" s="92"/>
      <c r="AR71" s="92"/>
      <c r="AS71" s="95"/>
      <c r="AT71" s="152"/>
      <c r="AU71" s="146"/>
      <c r="AV71" s="146"/>
      <c r="AW71" s="148"/>
      <c r="AX71" s="94">
        <v>8</v>
      </c>
      <c r="AY71" s="92">
        <v>8</v>
      </c>
      <c r="AZ71" s="92"/>
      <c r="BA71" s="95"/>
      <c r="BB71" s="94"/>
      <c r="BC71" s="92"/>
      <c r="BD71" s="92"/>
      <c r="BE71" s="95"/>
      <c r="BF71" s="201" t="s">
        <v>93</v>
      </c>
      <c r="BG71" s="202" t="s">
        <v>93</v>
      </c>
      <c r="BH71" s="202" t="s">
        <v>93</v>
      </c>
      <c r="BI71" s="203" t="s">
        <v>93</v>
      </c>
      <c r="BK71" s="28"/>
    </row>
    <row r="72" spans="1:63" s="28" customFormat="1" ht="12" customHeight="1">
      <c r="A72" s="253" t="s">
        <v>232</v>
      </c>
      <c r="B72" s="254"/>
      <c r="C72" s="255"/>
      <c r="D72" s="256" t="s">
        <v>130</v>
      </c>
      <c r="E72" s="257"/>
      <c r="F72" s="258" t="s">
        <v>199</v>
      </c>
      <c r="G72" s="259" t="s">
        <v>199</v>
      </c>
      <c r="H72" s="259" t="s">
        <v>199</v>
      </c>
      <c r="I72" s="259" t="s">
        <v>199</v>
      </c>
      <c r="J72" s="259" t="s">
        <v>199</v>
      </c>
      <c r="K72" s="259" t="s">
        <v>199</v>
      </c>
      <c r="L72" s="259" t="s">
        <v>199</v>
      </c>
      <c r="M72" s="259" t="s">
        <v>199</v>
      </c>
      <c r="N72" s="259" t="s">
        <v>199</v>
      </c>
      <c r="O72" s="259" t="s">
        <v>199</v>
      </c>
      <c r="P72" s="259" t="s">
        <v>199</v>
      </c>
      <c r="Q72" s="259" t="s">
        <v>199</v>
      </c>
      <c r="R72" s="259" t="s">
        <v>199</v>
      </c>
      <c r="S72" s="259" t="s">
        <v>199</v>
      </c>
      <c r="T72" s="259" t="s">
        <v>199</v>
      </c>
      <c r="U72" s="259" t="s">
        <v>199</v>
      </c>
      <c r="V72" s="259" t="s">
        <v>199</v>
      </c>
      <c r="W72" s="259" t="s">
        <v>199</v>
      </c>
      <c r="X72" s="259" t="s">
        <v>199</v>
      </c>
      <c r="Y72" s="259" t="s">
        <v>199</v>
      </c>
      <c r="Z72" s="259" t="s">
        <v>199</v>
      </c>
      <c r="AA72" s="260" t="s">
        <v>199</v>
      </c>
      <c r="AB72" s="244">
        <v>6</v>
      </c>
      <c r="AC72" s="245"/>
      <c r="AD72" s="242">
        <v>180</v>
      </c>
      <c r="AE72" s="243"/>
      <c r="AF72" s="242">
        <v>90</v>
      </c>
      <c r="AG72" s="243"/>
      <c r="AH72" s="244">
        <v>44</v>
      </c>
      <c r="AI72" s="245"/>
      <c r="AJ72" s="242">
        <v>14</v>
      </c>
      <c r="AK72" s="243"/>
      <c r="AL72" s="244">
        <v>32</v>
      </c>
      <c r="AM72" s="245"/>
      <c r="AN72" s="242">
        <v>90</v>
      </c>
      <c r="AO72" s="243"/>
      <c r="AP72" s="104"/>
      <c r="AQ72" s="105"/>
      <c r="AR72" s="105"/>
      <c r="AS72" s="74"/>
      <c r="AT72" s="155"/>
      <c r="AU72" s="156"/>
      <c r="AV72" s="156"/>
      <c r="AW72" s="157"/>
      <c r="AX72" s="104"/>
      <c r="AY72" s="105"/>
      <c r="AZ72" s="175">
        <v>6</v>
      </c>
      <c r="BA72" s="176">
        <v>6</v>
      </c>
      <c r="BB72" s="94"/>
      <c r="BC72" s="92"/>
      <c r="BD72" s="105"/>
      <c r="BE72" s="74"/>
      <c r="BF72" s="201" t="s">
        <v>93</v>
      </c>
      <c r="BG72" s="202" t="s">
        <v>93</v>
      </c>
      <c r="BH72" s="202" t="s">
        <v>93</v>
      </c>
      <c r="BI72" s="203" t="s">
        <v>93</v>
      </c>
    </row>
    <row r="73" spans="1:63" s="28" customFormat="1" ht="12" customHeight="1">
      <c r="A73" s="253" t="s">
        <v>232</v>
      </c>
      <c r="B73" s="254"/>
      <c r="C73" s="255"/>
      <c r="D73" s="256" t="s">
        <v>253</v>
      </c>
      <c r="E73" s="257"/>
      <c r="F73" s="258" t="s">
        <v>200</v>
      </c>
      <c r="G73" s="259" t="s">
        <v>200</v>
      </c>
      <c r="H73" s="259" t="s">
        <v>200</v>
      </c>
      <c r="I73" s="259" t="s">
        <v>200</v>
      </c>
      <c r="J73" s="259" t="s">
        <v>200</v>
      </c>
      <c r="K73" s="259" t="s">
        <v>200</v>
      </c>
      <c r="L73" s="259" t="s">
        <v>200</v>
      </c>
      <c r="M73" s="259" t="s">
        <v>200</v>
      </c>
      <c r="N73" s="259" t="s">
        <v>200</v>
      </c>
      <c r="O73" s="259" t="s">
        <v>200</v>
      </c>
      <c r="P73" s="259" t="s">
        <v>200</v>
      </c>
      <c r="Q73" s="259" t="s">
        <v>200</v>
      </c>
      <c r="R73" s="259" t="s">
        <v>200</v>
      </c>
      <c r="S73" s="259" t="s">
        <v>200</v>
      </c>
      <c r="T73" s="259" t="s">
        <v>200</v>
      </c>
      <c r="U73" s="259" t="s">
        <v>200</v>
      </c>
      <c r="V73" s="259" t="s">
        <v>200</v>
      </c>
      <c r="W73" s="259" t="s">
        <v>200</v>
      </c>
      <c r="X73" s="259" t="s">
        <v>200</v>
      </c>
      <c r="Y73" s="259" t="s">
        <v>200</v>
      </c>
      <c r="Z73" s="259" t="s">
        <v>200</v>
      </c>
      <c r="AA73" s="260" t="s">
        <v>200</v>
      </c>
      <c r="AB73" s="244">
        <v>2</v>
      </c>
      <c r="AC73" s="245"/>
      <c r="AD73" s="242">
        <v>60</v>
      </c>
      <c r="AE73" s="243"/>
      <c r="AF73" s="242">
        <v>30</v>
      </c>
      <c r="AG73" s="243"/>
      <c r="AH73" s="244">
        <f>[1]առկա!G55</f>
        <v>30</v>
      </c>
      <c r="AI73" s="245"/>
      <c r="AJ73" s="435">
        <v>0</v>
      </c>
      <c r="AK73" s="436"/>
      <c r="AL73" s="244">
        <v>0</v>
      </c>
      <c r="AM73" s="245"/>
      <c r="AN73" s="244">
        <v>30</v>
      </c>
      <c r="AO73" s="245"/>
      <c r="AP73" s="104"/>
      <c r="AQ73" s="105"/>
      <c r="AR73" s="92"/>
      <c r="AS73" s="95"/>
      <c r="AT73" s="155"/>
      <c r="AU73" s="156"/>
      <c r="AV73" s="174">
        <v>2</v>
      </c>
      <c r="AW73" s="157">
        <v>2</v>
      </c>
      <c r="AZ73" s="92"/>
      <c r="BA73" s="95"/>
      <c r="BB73" s="94"/>
      <c r="BC73" s="92"/>
      <c r="BD73" s="105"/>
      <c r="BE73" s="74"/>
      <c r="BF73" s="201" t="s">
        <v>212</v>
      </c>
      <c r="BG73" s="202" t="s">
        <v>212</v>
      </c>
      <c r="BH73" s="202" t="s">
        <v>212</v>
      </c>
      <c r="BI73" s="203" t="s">
        <v>212</v>
      </c>
    </row>
    <row r="74" spans="1:63" s="28" customFormat="1" ht="12" customHeight="1">
      <c r="A74" s="253" t="s">
        <v>232</v>
      </c>
      <c r="B74" s="254"/>
      <c r="C74" s="255"/>
      <c r="D74" s="256" t="s">
        <v>254</v>
      </c>
      <c r="E74" s="257"/>
      <c r="F74" s="258" t="s">
        <v>201</v>
      </c>
      <c r="G74" s="259" t="s">
        <v>201</v>
      </c>
      <c r="H74" s="259" t="s">
        <v>201</v>
      </c>
      <c r="I74" s="259" t="s">
        <v>201</v>
      </c>
      <c r="J74" s="259" t="s">
        <v>201</v>
      </c>
      <c r="K74" s="259" t="s">
        <v>201</v>
      </c>
      <c r="L74" s="259" t="s">
        <v>201</v>
      </c>
      <c r="M74" s="259" t="s">
        <v>201</v>
      </c>
      <c r="N74" s="259" t="s">
        <v>201</v>
      </c>
      <c r="O74" s="259" t="s">
        <v>201</v>
      </c>
      <c r="P74" s="259" t="s">
        <v>201</v>
      </c>
      <c r="Q74" s="259" t="s">
        <v>201</v>
      </c>
      <c r="R74" s="259" t="s">
        <v>201</v>
      </c>
      <c r="S74" s="259" t="s">
        <v>201</v>
      </c>
      <c r="T74" s="259" t="s">
        <v>201</v>
      </c>
      <c r="U74" s="259" t="s">
        <v>201</v>
      </c>
      <c r="V74" s="259" t="s">
        <v>201</v>
      </c>
      <c r="W74" s="259" t="s">
        <v>201</v>
      </c>
      <c r="X74" s="259" t="s">
        <v>201</v>
      </c>
      <c r="Y74" s="259" t="s">
        <v>201</v>
      </c>
      <c r="Z74" s="259" t="s">
        <v>201</v>
      </c>
      <c r="AA74" s="260" t="s">
        <v>201</v>
      </c>
      <c r="AB74" s="244">
        <v>2</v>
      </c>
      <c r="AC74" s="245"/>
      <c r="AD74" s="242">
        <v>60</v>
      </c>
      <c r="AE74" s="243"/>
      <c r="AF74" s="242">
        <v>30</v>
      </c>
      <c r="AG74" s="243"/>
      <c r="AH74" s="244">
        <f>[1]առկա!G56</f>
        <v>14</v>
      </c>
      <c r="AI74" s="245"/>
      <c r="AJ74" s="242">
        <v>16</v>
      </c>
      <c r="AK74" s="243"/>
      <c r="AL74" s="244">
        <v>0</v>
      </c>
      <c r="AM74" s="245"/>
      <c r="AN74" s="244">
        <v>30</v>
      </c>
      <c r="AO74" s="245"/>
      <c r="AP74" s="104"/>
      <c r="AQ74" s="105"/>
      <c r="AR74" s="92"/>
      <c r="AS74" s="95"/>
      <c r="AT74" s="152"/>
      <c r="AU74" s="146"/>
      <c r="AV74" s="179"/>
      <c r="AW74" s="183"/>
      <c r="AX74" s="174">
        <v>2</v>
      </c>
      <c r="AY74" s="156">
        <v>2</v>
      </c>
      <c r="AZ74" s="159"/>
      <c r="BA74" s="95"/>
      <c r="BB74" s="94"/>
      <c r="BC74" s="92"/>
      <c r="BD74" s="105"/>
      <c r="BE74" s="74"/>
      <c r="BF74" s="201" t="s">
        <v>212</v>
      </c>
      <c r="BG74" s="202" t="s">
        <v>212</v>
      </c>
      <c r="BH74" s="202" t="s">
        <v>212</v>
      </c>
      <c r="BI74" s="203" t="s">
        <v>212</v>
      </c>
    </row>
    <row r="75" spans="1:63" ht="12" customHeight="1">
      <c r="A75" s="253" t="s">
        <v>232</v>
      </c>
      <c r="B75" s="254"/>
      <c r="C75" s="255"/>
      <c r="D75" s="256" t="s">
        <v>255</v>
      </c>
      <c r="E75" s="257"/>
      <c r="F75" s="258" t="s">
        <v>202</v>
      </c>
      <c r="G75" s="259" t="s">
        <v>202</v>
      </c>
      <c r="H75" s="259" t="s">
        <v>202</v>
      </c>
      <c r="I75" s="259" t="s">
        <v>202</v>
      </c>
      <c r="J75" s="259" t="s">
        <v>202</v>
      </c>
      <c r="K75" s="259" t="s">
        <v>202</v>
      </c>
      <c r="L75" s="259" t="s">
        <v>202</v>
      </c>
      <c r="M75" s="259" t="s">
        <v>202</v>
      </c>
      <c r="N75" s="259" t="s">
        <v>202</v>
      </c>
      <c r="O75" s="259" t="s">
        <v>202</v>
      </c>
      <c r="P75" s="259" t="s">
        <v>202</v>
      </c>
      <c r="Q75" s="259" t="s">
        <v>202</v>
      </c>
      <c r="R75" s="259" t="s">
        <v>202</v>
      </c>
      <c r="S75" s="259" t="s">
        <v>202</v>
      </c>
      <c r="T75" s="259" t="s">
        <v>202</v>
      </c>
      <c r="U75" s="259" t="s">
        <v>202</v>
      </c>
      <c r="V75" s="259" t="s">
        <v>202</v>
      </c>
      <c r="W75" s="259" t="s">
        <v>202</v>
      </c>
      <c r="X75" s="259" t="s">
        <v>202</v>
      </c>
      <c r="Y75" s="259" t="s">
        <v>202</v>
      </c>
      <c r="Z75" s="259" t="s">
        <v>202</v>
      </c>
      <c r="AA75" s="260" t="s">
        <v>202</v>
      </c>
      <c r="AB75" s="244">
        <v>2</v>
      </c>
      <c r="AC75" s="245"/>
      <c r="AD75" s="242">
        <v>60</v>
      </c>
      <c r="AE75" s="243"/>
      <c r="AF75" s="242">
        <v>30</v>
      </c>
      <c r="AG75" s="243"/>
      <c r="AH75" s="244">
        <f>[1]առկա!G57</f>
        <v>0</v>
      </c>
      <c r="AI75" s="245"/>
      <c r="AJ75" s="242">
        <v>30</v>
      </c>
      <c r="AK75" s="243"/>
      <c r="AL75" s="244">
        <v>0</v>
      </c>
      <c r="AM75" s="245"/>
      <c r="AN75" s="244">
        <v>30</v>
      </c>
      <c r="AO75" s="245"/>
      <c r="AP75" s="104"/>
      <c r="AQ75" s="105"/>
      <c r="AR75" s="92"/>
      <c r="AS75" s="95"/>
      <c r="AT75" s="152">
        <v>2</v>
      </c>
      <c r="AU75" s="146">
        <v>2</v>
      </c>
      <c r="AV75" s="156"/>
      <c r="AW75" s="157"/>
      <c r="AX75" s="104"/>
      <c r="AY75" s="105"/>
      <c r="AZ75" s="92"/>
      <c r="BA75" s="95"/>
      <c r="BB75" s="94"/>
      <c r="BC75" s="92"/>
      <c r="BD75" s="105"/>
      <c r="BE75" s="74"/>
      <c r="BF75" s="201" t="s">
        <v>212</v>
      </c>
      <c r="BG75" s="202" t="s">
        <v>212</v>
      </c>
      <c r="BH75" s="202" t="s">
        <v>212</v>
      </c>
      <c r="BI75" s="203" t="s">
        <v>212</v>
      </c>
      <c r="BK75" s="28"/>
    </row>
    <row r="76" spans="1:63" s="28" customFormat="1" ht="12" customHeight="1">
      <c r="A76" s="253" t="s">
        <v>232</v>
      </c>
      <c r="B76" s="254"/>
      <c r="C76" s="255"/>
      <c r="D76" s="256" t="s">
        <v>256</v>
      </c>
      <c r="E76" s="257"/>
      <c r="F76" s="258" t="s">
        <v>203</v>
      </c>
      <c r="G76" s="259" t="s">
        <v>203</v>
      </c>
      <c r="H76" s="259" t="s">
        <v>203</v>
      </c>
      <c r="I76" s="259" t="s">
        <v>203</v>
      </c>
      <c r="J76" s="259" t="s">
        <v>203</v>
      </c>
      <c r="K76" s="259" t="s">
        <v>203</v>
      </c>
      <c r="L76" s="259" t="s">
        <v>203</v>
      </c>
      <c r="M76" s="259" t="s">
        <v>203</v>
      </c>
      <c r="N76" s="259" t="s">
        <v>203</v>
      </c>
      <c r="O76" s="259" t="s">
        <v>203</v>
      </c>
      <c r="P76" s="259" t="s">
        <v>203</v>
      </c>
      <c r="Q76" s="259" t="s">
        <v>203</v>
      </c>
      <c r="R76" s="259" t="s">
        <v>203</v>
      </c>
      <c r="S76" s="259" t="s">
        <v>203</v>
      </c>
      <c r="T76" s="259" t="s">
        <v>203</v>
      </c>
      <c r="U76" s="259" t="s">
        <v>203</v>
      </c>
      <c r="V76" s="259" t="s">
        <v>203</v>
      </c>
      <c r="W76" s="259" t="s">
        <v>203</v>
      </c>
      <c r="X76" s="259" t="s">
        <v>203</v>
      </c>
      <c r="Y76" s="259" t="s">
        <v>203</v>
      </c>
      <c r="Z76" s="259" t="s">
        <v>203</v>
      </c>
      <c r="AA76" s="260" t="s">
        <v>203</v>
      </c>
      <c r="AB76" s="244">
        <v>2</v>
      </c>
      <c r="AC76" s="245"/>
      <c r="AD76" s="440">
        <v>60</v>
      </c>
      <c r="AE76" s="441"/>
      <c r="AF76" s="242">
        <v>30</v>
      </c>
      <c r="AG76" s="243"/>
      <c r="AH76" s="244">
        <f>[1]առկա!G58</f>
        <v>0</v>
      </c>
      <c r="AI76" s="245"/>
      <c r="AJ76" s="244">
        <v>30</v>
      </c>
      <c r="AK76" s="245"/>
      <c r="AL76" s="244">
        <v>0</v>
      </c>
      <c r="AM76" s="245"/>
      <c r="AN76" s="244">
        <v>30</v>
      </c>
      <c r="AO76" s="245"/>
      <c r="AP76" s="104"/>
      <c r="AQ76" s="105"/>
      <c r="AR76" s="105"/>
      <c r="AS76" s="74"/>
      <c r="AT76" s="155"/>
      <c r="AU76" s="156"/>
      <c r="AV76" s="156">
        <v>2</v>
      </c>
      <c r="AW76" s="157">
        <v>2</v>
      </c>
      <c r="AX76" s="104"/>
      <c r="AY76" s="105"/>
      <c r="AZ76" s="92"/>
      <c r="BA76" s="95"/>
      <c r="BB76" s="104"/>
      <c r="BC76" s="105"/>
      <c r="BD76" s="105"/>
      <c r="BE76" s="74"/>
      <c r="BF76" s="201" t="s">
        <v>212</v>
      </c>
      <c r="BG76" s="202" t="s">
        <v>212</v>
      </c>
      <c r="BH76" s="202" t="s">
        <v>212</v>
      </c>
      <c r="BI76" s="203" t="s">
        <v>212</v>
      </c>
    </row>
    <row r="77" spans="1:63" s="28" customFormat="1" ht="12" customHeight="1">
      <c r="A77" s="253" t="s">
        <v>232</v>
      </c>
      <c r="B77" s="254"/>
      <c r="C77" s="255"/>
      <c r="D77" s="256" t="s">
        <v>133</v>
      </c>
      <c r="E77" s="257"/>
      <c r="F77" s="258" t="s">
        <v>138</v>
      </c>
      <c r="G77" s="259" t="s">
        <v>138</v>
      </c>
      <c r="H77" s="259" t="s">
        <v>138</v>
      </c>
      <c r="I77" s="259" t="s">
        <v>138</v>
      </c>
      <c r="J77" s="259" t="s">
        <v>138</v>
      </c>
      <c r="K77" s="259" t="s">
        <v>138</v>
      </c>
      <c r="L77" s="259" t="s">
        <v>138</v>
      </c>
      <c r="M77" s="259" t="s">
        <v>138</v>
      </c>
      <c r="N77" s="259" t="s">
        <v>138</v>
      </c>
      <c r="O77" s="259" t="s">
        <v>138</v>
      </c>
      <c r="P77" s="259" t="s">
        <v>138</v>
      </c>
      <c r="Q77" s="259" t="s">
        <v>138</v>
      </c>
      <c r="R77" s="259" t="s">
        <v>138</v>
      </c>
      <c r="S77" s="259" t="s">
        <v>138</v>
      </c>
      <c r="T77" s="259" t="s">
        <v>138</v>
      </c>
      <c r="U77" s="259" t="s">
        <v>138</v>
      </c>
      <c r="V77" s="259" t="s">
        <v>138</v>
      </c>
      <c r="W77" s="259" t="s">
        <v>138</v>
      </c>
      <c r="X77" s="259" t="s">
        <v>138</v>
      </c>
      <c r="Y77" s="259" t="s">
        <v>138</v>
      </c>
      <c r="Z77" s="259" t="s">
        <v>138</v>
      </c>
      <c r="AA77" s="260" t="s">
        <v>138</v>
      </c>
      <c r="AB77" s="244">
        <v>6</v>
      </c>
      <c r="AC77" s="245"/>
      <c r="AD77" s="242">
        <v>180</v>
      </c>
      <c r="AE77" s="243"/>
      <c r="AF77" s="242">
        <v>78</v>
      </c>
      <c r="AG77" s="243"/>
      <c r="AH77" s="244">
        <v>46</v>
      </c>
      <c r="AI77" s="245"/>
      <c r="AJ77" s="435">
        <v>0</v>
      </c>
      <c r="AK77" s="436"/>
      <c r="AL77" s="244">
        <v>32</v>
      </c>
      <c r="AM77" s="245"/>
      <c r="AN77" s="244">
        <v>102</v>
      </c>
      <c r="AO77" s="245"/>
      <c r="AP77" s="104"/>
      <c r="AQ77" s="105"/>
      <c r="AR77" s="92"/>
      <c r="AS77" s="95"/>
      <c r="AT77" s="155"/>
      <c r="AU77" s="156"/>
      <c r="AV77" s="156"/>
      <c r="AW77" s="157"/>
      <c r="AX77" s="104"/>
      <c r="AY77" s="105"/>
      <c r="AZ77" s="92"/>
      <c r="BA77" s="95"/>
      <c r="BB77" s="104">
        <v>6</v>
      </c>
      <c r="BC77" s="105">
        <v>6</v>
      </c>
      <c r="BD77" s="105"/>
      <c r="BE77" s="74"/>
      <c r="BF77" s="201" t="s">
        <v>93</v>
      </c>
      <c r="BG77" s="202" t="s">
        <v>93</v>
      </c>
      <c r="BH77" s="202" t="s">
        <v>93</v>
      </c>
      <c r="BI77" s="203" t="s">
        <v>93</v>
      </c>
    </row>
    <row r="78" spans="1:63" s="28" customFormat="1" ht="12" customHeight="1">
      <c r="A78" s="253" t="s">
        <v>232</v>
      </c>
      <c r="B78" s="254"/>
      <c r="C78" s="255"/>
      <c r="D78" s="256" t="s">
        <v>147</v>
      </c>
      <c r="E78" s="257"/>
      <c r="F78" s="258" t="s">
        <v>204</v>
      </c>
      <c r="G78" s="259" t="s">
        <v>204</v>
      </c>
      <c r="H78" s="259" t="s">
        <v>204</v>
      </c>
      <c r="I78" s="259" t="s">
        <v>204</v>
      </c>
      <c r="J78" s="259" t="s">
        <v>204</v>
      </c>
      <c r="K78" s="259" t="s">
        <v>204</v>
      </c>
      <c r="L78" s="259" t="s">
        <v>204</v>
      </c>
      <c r="M78" s="259" t="s">
        <v>204</v>
      </c>
      <c r="N78" s="259" t="s">
        <v>204</v>
      </c>
      <c r="O78" s="259" t="s">
        <v>204</v>
      </c>
      <c r="P78" s="259" t="s">
        <v>204</v>
      </c>
      <c r="Q78" s="259" t="s">
        <v>204</v>
      </c>
      <c r="R78" s="259" t="s">
        <v>204</v>
      </c>
      <c r="S78" s="259" t="s">
        <v>204</v>
      </c>
      <c r="T78" s="259" t="s">
        <v>204</v>
      </c>
      <c r="U78" s="259" t="s">
        <v>204</v>
      </c>
      <c r="V78" s="259" t="s">
        <v>204</v>
      </c>
      <c r="W78" s="259" t="s">
        <v>204</v>
      </c>
      <c r="X78" s="259" t="s">
        <v>204</v>
      </c>
      <c r="Y78" s="259" t="s">
        <v>204</v>
      </c>
      <c r="Z78" s="259" t="s">
        <v>204</v>
      </c>
      <c r="AA78" s="260" t="s">
        <v>204</v>
      </c>
      <c r="AB78" s="244">
        <v>4</v>
      </c>
      <c r="AC78" s="245"/>
      <c r="AD78" s="242">
        <v>120</v>
      </c>
      <c r="AE78" s="243"/>
      <c r="AF78" s="242">
        <v>60</v>
      </c>
      <c r="AG78" s="243"/>
      <c r="AH78" s="244">
        <f>[1]առկա!G60</f>
        <v>30</v>
      </c>
      <c r="AI78" s="245"/>
      <c r="AJ78" s="244">
        <v>30</v>
      </c>
      <c r="AK78" s="245"/>
      <c r="AL78" s="244">
        <v>0</v>
      </c>
      <c r="AM78" s="245"/>
      <c r="AN78" s="242">
        <v>60</v>
      </c>
      <c r="AO78" s="243"/>
      <c r="AP78" s="104"/>
      <c r="AQ78" s="105"/>
      <c r="AR78" s="92"/>
      <c r="AS78" s="95"/>
      <c r="AT78" s="152"/>
      <c r="AU78" s="146"/>
      <c r="AV78" s="156">
        <v>4</v>
      </c>
      <c r="AW78" s="157">
        <v>4</v>
      </c>
      <c r="AX78" s="104"/>
      <c r="AY78" s="105"/>
      <c r="AZ78" s="92"/>
      <c r="BA78" s="95"/>
      <c r="BB78" s="104"/>
      <c r="BC78" s="105"/>
      <c r="BD78" s="105"/>
      <c r="BE78" s="74"/>
      <c r="BF78" s="201" t="s">
        <v>212</v>
      </c>
      <c r="BG78" s="202" t="s">
        <v>212</v>
      </c>
      <c r="BH78" s="202" t="s">
        <v>212</v>
      </c>
      <c r="BI78" s="203" t="s">
        <v>212</v>
      </c>
    </row>
    <row r="79" spans="1:63" ht="12" customHeight="1">
      <c r="A79" s="253" t="s">
        <v>232</v>
      </c>
      <c r="B79" s="254"/>
      <c r="C79" s="255"/>
      <c r="D79" s="256" t="s">
        <v>148</v>
      </c>
      <c r="E79" s="257"/>
      <c r="F79" s="258" t="s">
        <v>141</v>
      </c>
      <c r="G79" s="259" t="s">
        <v>141</v>
      </c>
      <c r="H79" s="259" t="s">
        <v>141</v>
      </c>
      <c r="I79" s="259" t="s">
        <v>141</v>
      </c>
      <c r="J79" s="259" t="s">
        <v>141</v>
      </c>
      <c r="K79" s="259" t="s">
        <v>141</v>
      </c>
      <c r="L79" s="259" t="s">
        <v>141</v>
      </c>
      <c r="M79" s="259" t="s">
        <v>141</v>
      </c>
      <c r="N79" s="259" t="s">
        <v>141</v>
      </c>
      <c r="O79" s="259" t="s">
        <v>141</v>
      </c>
      <c r="P79" s="259" t="s">
        <v>141</v>
      </c>
      <c r="Q79" s="259" t="s">
        <v>141</v>
      </c>
      <c r="R79" s="259" t="s">
        <v>141</v>
      </c>
      <c r="S79" s="259" t="s">
        <v>141</v>
      </c>
      <c r="T79" s="259" t="s">
        <v>141</v>
      </c>
      <c r="U79" s="259" t="s">
        <v>141</v>
      </c>
      <c r="V79" s="259" t="s">
        <v>141</v>
      </c>
      <c r="W79" s="259" t="s">
        <v>141</v>
      </c>
      <c r="X79" s="259" t="s">
        <v>141</v>
      </c>
      <c r="Y79" s="259" t="s">
        <v>141</v>
      </c>
      <c r="Z79" s="259" t="s">
        <v>141</v>
      </c>
      <c r="AA79" s="260" t="s">
        <v>141</v>
      </c>
      <c r="AB79" s="244">
        <v>6</v>
      </c>
      <c r="AC79" s="245"/>
      <c r="AD79" s="242">
        <v>180</v>
      </c>
      <c r="AE79" s="243"/>
      <c r="AF79" s="242">
        <v>90</v>
      </c>
      <c r="AG79" s="243"/>
      <c r="AH79" s="244">
        <f>[1]առկա!G61</f>
        <v>60</v>
      </c>
      <c r="AI79" s="245"/>
      <c r="AJ79" s="435">
        <v>0</v>
      </c>
      <c r="AK79" s="436"/>
      <c r="AL79" s="244">
        <v>30</v>
      </c>
      <c r="AM79" s="245"/>
      <c r="AN79" s="242">
        <v>90</v>
      </c>
      <c r="AO79" s="243"/>
      <c r="AP79" s="104"/>
      <c r="AQ79" s="105"/>
      <c r="AR79" s="92"/>
      <c r="AS79" s="95"/>
      <c r="AT79" s="152"/>
      <c r="AU79" s="146"/>
      <c r="AV79" s="156"/>
      <c r="AW79" s="157"/>
      <c r="AX79" s="104"/>
      <c r="AY79" s="105"/>
      <c r="AZ79" s="92">
        <v>6</v>
      </c>
      <c r="BA79" s="95">
        <v>6</v>
      </c>
      <c r="BB79" s="104"/>
      <c r="BC79" s="105"/>
      <c r="BD79" s="105"/>
      <c r="BE79" s="74"/>
      <c r="BF79" s="201" t="s">
        <v>93</v>
      </c>
      <c r="BG79" s="202" t="s">
        <v>93</v>
      </c>
      <c r="BH79" s="202" t="s">
        <v>93</v>
      </c>
      <c r="BI79" s="203" t="s">
        <v>93</v>
      </c>
      <c r="BK79" s="28"/>
    </row>
    <row r="80" spans="1:63" s="28" customFormat="1" ht="12" customHeight="1">
      <c r="A80" s="253" t="s">
        <v>232</v>
      </c>
      <c r="B80" s="254"/>
      <c r="C80" s="255"/>
      <c r="D80" s="256" t="s">
        <v>226</v>
      </c>
      <c r="E80" s="257"/>
      <c r="F80" s="240" t="s">
        <v>143</v>
      </c>
      <c r="G80" s="240" t="s">
        <v>143</v>
      </c>
      <c r="H80" s="240" t="s">
        <v>143</v>
      </c>
      <c r="I80" s="240" t="s">
        <v>143</v>
      </c>
      <c r="J80" s="240" t="s">
        <v>143</v>
      </c>
      <c r="K80" s="240" t="s">
        <v>143</v>
      </c>
      <c r="L80" s="240" t="s">
        <v>143</v>
      </c>
      <c r="M80" s="240" t="s">
        <v>143</v>
      </c>
      <c r="N80" s="240" t="s">
        <v>143</v>
      </c>
      <c r="O80" s="240" t="s">
        <v>143</v>
      </c>
      <c r="P80" s="240" t="s">
        <v>143</v>
      </c>
      <c r="Q80" s="240" t="s">
        <v>143</v>
      </c>
      <c r="R80" s="240" t="s">
        <v>143</v>
      </c>
      <c r="S80" s="240" t="s">
        <v>143</v>
      </c>
      <c r="T80" s="240" t="s">
        <v>143</v>
      </c>
      <c r="U80" s="240" t="s">
        <v>143</v>
      </c>
      <c r="V80" s="240" t="s">
        <v>143</v>
      </c>
      <c r="W80" s="240" t="s">
        <v>143</v>
      </c>
      <c r="X80" s="240" t="s">
        <v>143</v>
      </c>
      <c r="Y80" s="240" t="s">
        <v>143</v>
      </c>
      <c r="Z80" s="240" t="s">
        <v>143</v>
      </c>
      <c r="AA80" s="241" t="s">
        <v>143</v>
      </c>
      <c r="AB80" s="242">
        <v>4</v>
      </c>
      <c r="AC80" s="243"/>
      <c r="AD80" s="242">
        <v>120</v>
      </c>
      <c r="AE80" s="243"/>
      <c r="AF80" s="242">
        <v>60</v>
      </c>
      <c r="AG80" s="243"/>
      <c r="AH80" s="242">
        <f>[1]առկա!G62</f>
        <v>36</v>
      </c>
      <c r="AI80" s="243"/>
      <c r="AJ80" s="242">
        <v>24</v>
      </c>
      <c r="AK80" s="243"/>
      <c r="AL80" s="244">
        <v>0</v>
      </c>
      <c r="AM80" s="245"/>
      <c r="AN80" s="242">
        <v>60</v>
      </c>
      <c r="AO80" s="243"/>
      <c r="AP80" s="94"/>
      <c r="AQ80" s="92"/>
      <c r="AR80" s="92"/>
      <c r="AS80" s="95"/>
      <c r="AT80" s="152">
        <v>4</v>
      </c>
      <c r="AU80" s="146">
        <v>4</v>
      </c>
      <c r="AV80" s="146"/>
      <c r="AW80" s="148"/>
      <c r="AX80" s="94"/>
      <c r="AY80" s="92"/>
      <c r="AZ80" s="92"/>
      <c r="BA80" s="95"/>
      <c r="BB80" s="94"/>
      <c r="BC80" s="92"/>
      <c r="BD80" s="92"/>
      <c r="BE80" s="95"/>
      <c r="BF80" s="201" t="s">
        <v>214</v>
      </c>
      <c r="BG80" s="202" t="s">
        <v>214</v>
      </c>
      <c r="BH80" s="202" t="s">
        <v>214</v>
      </c>
      <c r="BI80" s="203" t="s">
        <v>214</v>
      </c>
    </row>
    <row r="81" spans="1:63" s="28" customFormat="1" ht="12" customHeight="1">
      <c r="A81" s="253" t="s">
        <v>232</v>
      </c>
      <c r="B81" s="254"/>
      <c r="C81" s="255"/>
      <c r="D81" s="256" t="s">
        <v>257</v>
      </c>
      <c r="E81" s="257"/>
      <c r="F81" s="454" t="s">
        <v>205</v>
      </c>
      <c r="G81" s="454" t="s">
        <v>205</v>
      </c>
      <c r="H81" s="454" t="s">
        <v>205</v>
      </c>
      <c r="I81" s="454" t="s">
        <v>205</v>
      </c>
      <c r="J81" s="454" t="s">
        <v>205</v>
      </c>
      <c r="K81" s="454" t="s">
        <v>205</v>
      </c>
      <c r="L81" s="454" t="s">
        <v>205</v>
      </c>
      <c r="M81" s="454" t="s">
        <v>205</v>
      </c>
      <c r="N81" s="454" t="s">
        <v>205</v>
      </c>
      <c r="O81" s="454" t="s">
        <v>205</v>
      </c>
      <c r="P81" s="454" t="s">
        <v>205</v>
      </c>
      <c r="Q81" s="454" t="s">
        <v>205</v>
      </c>
      <c r="R81" s="454" t="s">
        <v>205</v>
      </c>
      <c r="S81" s="454" t="s">
        <v>205</v>
      </c>
      <c r="T81" s="454" t="s">
        <v>205</v>
      </c>
      <c r="U81" s="454" t="s">
        <v>205</v>
      </c>
      <c r="V81" s="454" t="s">
        <v>205</v>
      </c>
      <c r="W81" s="454" t="s">
        <v>205</v>
      </c>
      <c r="X81" s="454" t="s">
        <v>205</v>
      </c>
      <c r="Y81" s="454" t="s">
        <v>205</v>
      </c>
      <c r="Z81" s="454" t="s">
        <v>205</v>
      </c>
      <c r="AA81" s="455" t="s">
        <v>205</v>
      </c>
      <c r="AB81" s="242">
        <v>4</v>
      </c>
      <c r="AC81" s="243"/>
      <c r="AD81" s="242">
        <v>120</v>
      </c>
      <c r="AE81" s="243"/>
      <c r="AF81" s="242">
        <v>44</v>
      </c>
      <c r="AG81" s="243"/>
      <c r="AH81" s="242">
        <f>[1]առկա!G63</f>
        <v>28</v>
      </c>
      <c r="AI81" s="243"/>
      <c r="AJ81" s="435">
        <v>0</v>
      </c>
      <c r="AK81" s="436"/>
      <c r="AL81" s="242">
        <v>16</v>
      </c>
      <c r="AM81" s="243"/>
      <c r="AN81" s="242">
        <v>76</v>
      </c>
      <c r="AO81" s="243"/>
      <c r="AP81" s="94"/>
      <c r="AQ81" s="92"/>
      <c r="AR81" s="92"/>
      <c r="AS81" s="95"/>
      <c r="AT81" s="152"/>
      <c r="AU81" s="146"/>
      <c r="AV81" s="146"/>
      <c r="AW81" s="148"/>
      <c r="AX81" s="94">
        <v>4</v>
      </c>
      <c r="AY81" s="92">
        <v>3</v>
      </c>
      <c r="AZ81" s="92"/>
      <c r="BA81" s="95"/>
      <c r="BB81" s="94"/>
      <c r="BC81" s="92"/>
      <c r="BD81" s="92"/>
      <c r="BE81" s="95"/>
      <c r="BF81" s="201" t="s">
        <v>212</v>
      </c>
      <c r="BG81" s="202" t="s">
        <v>212</v>
      </c>
      <c r="BH81" s="202" t="s">
        <v>212</v>
      </c>
      <c r="BI81" s="203" t="s">
        <v>212</v>
      </c>
    </row>
    <row r="82" spans="1:63" s="28" customFormat="1" ht="12" customHeight="1">
      <c r="A82" s="253" t="s">
        <v>232</v>
      </c>
      <c r="B82" s="254"/>
      <c r="C82" s="255"/>
      <c r="D82" s="256" t="s">
        <v>249</v>
      </c>
      <c r="E82" s="257"/>
      <c r="F82" s="454" t="s">
        <v>206</v>
      </c>
      <c r="G82" s="454" t="s">
        <v>206</v>
      </c>
      <c r="H82" s="454" t="s">
        <v>206</v>
      </c>
      <c r="I82" s="454" t="s">
        <v>206</v>
      </c>
      <c r="J82" s="454" t="s">
        <v>206</v>
      </c>
      <c r="K82" s="454" t="s">
        <v>206</v>
      </c>
      <c r="L82" s="454" t="s">
        <v>206</v>
      </c>
      <c r="M82" s="454" t="s">
        <v>206</v>
      </c>
      <c r="N82" s="454" t="s">
        <v>206</v>
      </c>
      <c r="O82" s="454" t="s">
        <v>206</v>
      </c>
      <c r="P82" s="454" t="s">
        <v>206</v>
      </c>
      <c r="Q82" s="454" t="s">
        <v>206</v>
      </c>
      <c r="R82" s="454" t="s">
        <v>206</v>
      </c>
      <c r="S82" s="454" t="s">
        <v>206</v>
      </c>
      <c r="T82" s="454" t="s">
        <v>206</v>
      </c>
      <c r="U82" s="454" t="s">
        <v>206</v>
      </c>
      <c r="V82" s="454" t="s">
        <v>206</v>
      </c>
      <c r="W82" s="454" t="s">
        <v>206</v>
      </c>
      <c r="X82" s="454" t="s">
        <v>206</v>
      </c>
      <c r="Y82" s="454" t="s">
        <v>206</v>
      </c>
      <c r="Z82" s="454" t="s">
        <v>206</v>
      </c>
      <c r="AA82" s="455" t="s">
        <v>206</v>
      </c>
      <c r="AB82" s="242">
        <v>3</v>
      </c>
      <c r="AC82" s="243"/>
      <c r="AD82" s="242">
        <v>90</v>
      </c>
      <c r="AE82" s="243"/>
      <c r="AF82" s="242">
        <v>38</v>
      </c>
      <c r="AG82" s="243"/>
      <c r="AH82" s="242">
        <f>[1]առկա!G64</f>
        <v>38</v>
      </c>
      <c r="AI82" s="243"/>
      <c r="AJ82" s="435">
        <v>0</v>
      </c>
      <c r="AK82" s="436"/>
      <c r="AL82" s="242">
        <v>0</v>
      </c>
      <c r="AM82" s="243"/>
      <c r="AN82" s="242">
        <v>52</v>
      </c>
      <c r="AO82" s="243"/>
      <c r="AP82" s="94"/>
      <c r="AQ82" s="92"/>
      <c r="AR82" s="92"/>
      <c r="AS82" s="95"/>
      <c r="AT82" s="152"/>
      <c r="AU82" s="146"/>
      <c r="AV82" s="146"/>
      <c r="AW82" s="148"/>
      <c r="AX82" s="94"/>
      <c r="AY82" s="92"/>
      <c r="AZ82" s="92"/>
      <c r="BA82" s="95"/>
      <c r="BB82" s="94">
        <v>3</v>
      </c>
      <c r="BC82" s="92">
        <v>3</v>
      </c>
      <c r="BD82" s="92"/>
      <c r="BE82" s="95"/>
      <c r="BF82" s="201" t="s">
        <v>212</v>
      </c>
      <c r="BG82" s="202" t="s">
        <v>212</v>
      </c>
      <c r="BH82" s="202" t="s">
        <v>212</v>
      </c>
      <c r="BI82" s="203" t="s">
        <v>212</v>
      </c>
    </row>
    <row r="83" spans="1:63" ht="12" customHeight="1">
      <c r="A83" s="253" t="s">
        <v>232</v>
      </c>
      <c r="B83" s="254"/>
      <c r="C83" s="255"/>
      <c r="D83" s="256" t="s">
        <v>228</v>
      </c>
      <c r="E83" s="257"/>
      <c r="F83" s="454" t="s">
        <v>207</v>
      </c>
      <c r="G83" s="454" t="s">
        <v>207</v>
      </c>
      <c r="H83" s="454" t="s">
        <v>207</v>
      </c>
      <c r="I83" s="454" t="s">
        <v>207</v>
      </c>
      <c r="J83" s="454" t="s">
        <v>207</v>
      </c>
      <c r="K83" s="454" t="s">
        <v>207</v>
      </c>
      <c r="L83" s="454" t="s">
        <v>207</v>
      </c>
      <c r="M83" s="454" t="s">
        <v>207</v>
      </c>
      <c r="N83" s="454" t="s">
        <v>207</v>
      </c>
      <c r="O83" s="454" t="s">
        <v>207</v>
      </c>
      <c r="P83" s="454" t="s">
        <v>207</v>
      </c>
      <c r="Q83" s="454" t="s">
        <v>207</v>
      </c>
      <c r="R83" s="454" t="s">
        <v>207</v>
      </c>
      <c r="S83" s="454" t="s">
        <v>207</v>
      </c>
      <c r="T83" s="454" t="s">
        <v>207</v>
      </c>
      <c r="U83" s="454" t="s">
        <v>207</v>
      </c>
      <c r="V83" s="454" t="s">
        <v>207</v>
      </c>
      <c r="W83" s="454" t="s">
        <v>207</v>
      </c>
      <c r="X83" s="454" t="s">
        <v>207</v>
      </c>
      <c r="Y83" s="454" t="s">
        <v>207</v>
      </c>
      <c r="Z83" s="454" t="s">
        <v>207</v>
      </c>
      <c r="AA83" s="455" t="s">
        <v>207</v>
      </c>
      <c r="AB83" s="242">
        <v>3</v>
      </c>
      <c r="AC83" s="243"/>
      <c r="AD83" s="242">
        <v>90</v>
      </c>
      <c r="AE83" s="243"/>
      <c r="AF83" s="242">
        <v>44</v>
      </c>
      <c r="AG83" s="243"/>
      <c r="AH83" s="242">
        <f>[1]առկա!G65</f>
        <v>30</v>
      </c>
      <c r="AI83" s="243"/>
      <c r="AJ83" s="435">
        <v>0</v>
      </c>
      <c r="AK83" s="436"/>
      <c r="AL83" s="242">
        <v>14</v>
      </c>
      <c r="AM83" s="243"/>
      <c r="AN83" s="242">
        <v>46</v>
      </c>
      <c r="AO83" s="243"/>
      <c r="AP83" s="94"/>
      <c r="AQ83" s="92"/>
      <c r="AR83" s="92"/>
      <c r="AS83" s="95"/>
      <c r="AT83" s="152"/>
      <c r="AU83" s="146"/>
      <c r="AV83" s="146"/>
      <c r="AW83" s="148"/>
      <c r="AX83" s="94">
        <v>3</v>
      </c>
      <c r="AY83" s="92">
        <v>3</v>
      </c>
      <c r="AZ83" s="92"/>
      <c r="BA83" s="95"/>
      <c r="BB83" s="94"/>
      <c r="BC83" s="92"/>
      <c r="BD83" s="92"/>
      <c r="BE83" s="95"/>
      <c r="BF83" s="201" t="s">
        <v>212</v>
      </c>
      <c r="BG83" s="202" t="s">
        <v>212</v>
      </c>
      <c r="BH83" s="202" t="s">
        <v>212</v>
      </c>
      <c r="BI83" s="203" t="s">
        <v>212</v>
      </c>
      <c r="BK83" s="28"/>
    </row>
    <row r="84" spans="1:63" ht="12" customHeight="1">
      <c r="A84" s="253" t="s">
        <v>232</v>
      </c>
      <c r="B84" s="254"/>
      <c r="C84" s="255"/>
      <c r="D84" s="256" t="s">
        <v>229</v>
      </c>
      <c r="E84" s="257"/>
      <c r="F84" s="454" t="s">
        <v>208</v>
      </c>
      <c r="G84" s="454" t="s">
        <v>208</v>
      </c>
      <c r="H84" s="454" t="s">
        <v>208</v>
      </c>
      <c r="I84" s="454" t="s">
        <v>208</v>
      </c>
      <c r="J84" s="454" t="s">
        <v>208</v>
      </c>
      <c r="K84" s="454" t="s">
        <v>208</v>
      </c>
      <c r="L84" s="454" t="s">
        <v>208</v>
      </c>
      <c r="M84" s="454" t="s">
        <v>208</v>
      </c>
      <c r="N84" s="454" t="s">
        <v>208</v>
      </c>
      <c r="O84" s="454" t="s">
        <v>208</v>
      </c>
      <c r="P84" s="454" t="s">
        <v>208</v>
      </c>
      <c r="Q84" s="454" t="s">
        <v>208</v>
      </c>
      <c r="R84" s="454" t="s">
        <v>208</v>
      </c>
      <c r="S84" s="454" t="s">
        <v>208</v>
      </c>
      <c r="T84" s="454" t="s">
        <v>208</v>
      </c>
      <c r="U84" s="454" t="s">
        <v>208</v>
      </c>
      <c r="V84" s="454" t="s">
        <v>208</v>
      </c>
      <c r="W84" s="454" t="s">
        <v>208</v>
      </c>
      <c r="X84" s="454" t="s">
        <v>208</v>
      </c>
      <c r="Y84" s="454" t="s">
        <v>208</v>
      </c>
      <c r="Z84" s="454" t="s">
        <v>208</v>
      </c>
      <c r="AA84" s="455" t="s">
        <v>208</v>
      </c>
      <c r="AB84" s="242">
        <v>2</v>
      </c>
      <c r="AC84" s="243"/>
      <c r="AD84" s="440">
        <v>60</v>
      </c>
      <c r="AE84" s="441"/>
      <c r="AF84" s="242">
        <v>30</v>
      </c>
      <c r="AG84" s="243"/>
      <c r="AH84" s="242">
        <f>[1]առկա!G66</f>
        <v>16</v>
      </c>
      <c r="AI84" s="243"/>
      <c r="AJ84" s="435">
        <v>0</v>
      </c>
      <c r="AK84" s="436"/>
      <c r="AL84" s="242">
        <v>14</v>
      </c>
      <c r="AM84" s="243"/>
      <c r="AN84" s="242">
        <v>30</v>
      </c>
      <c r="AO84" s="243"/>
      <c r="AP84" s="94"/>
      <c r="AQ84" s="92"/>
      <c r="AR84" s="92"/>
      <c r="AS84" s="95"/>
      <c r="AT84" s="152"/>
      <c r="AU84" s="146"/>
      <c r="AV84" s="146"/>
      <c r="AW84" s="148"/>
      <c r="AX84" s="94"/>
      <c r="AY84" s="92"/>
      <c r="AZ84" s="92">
        <v>2</v>
      </c>
      <c r="BA84" s="95">
        <v>2</v>
      </c>
      <c r="BB84" s="94"/>
      <c r="BC84" s="92"/>
      <c r="BD84" s="92"/>
      <c r="BE84" s="95"/>
      <c r="BF84" s="201" t="s">
        <v>212</v>
      </c>
      <c r="BG84" s="202" t="s">
        <v>212</v>
      </c>
      <c r="BH84" s="202" t="s">
        <v>212</v>
      </c>
      <c r="BI84" s="203" t="s">
        <v>212</v>
      </c>
      <c r="BK84" s="28"/>
    </row>
    <row r="85" spans="1:63" s="30" customFormat="1" ht="12" customHeight="1">
      <c r="A85" s="253" t="s">
        <v>232</v>
      </c>
      <c r="B85" s="254"/>
      <c r="C85" s="255"/>
      <c r="D85" s="256" t="s">
        <v>230</v>
      </c>
      <c r="E85" s="257"/>
      <c r="F85" s="240" t="s">
        <v>209</v>
      </c>
      <c r="G85" s="240" t="s">
        <v>209</v>
      </c>
      <c r="H85" s="240" t="s">
        <v>209</v>
      </c>
      <c r="I85" s="240" t="s">
        <v>209</v>
      </c>
      <c r="J85" s="240" t="s">
        <v>209</v>
      </c>
      <c r="K85" s="240" t="s">
        <v>209</v>
      </c>
      <c r="L85" s="240" t="s">
        <v>209</v>
      </c>
      <c r="M85" s="240" t="s">
        <v>209</v>
      </c>
      <c r="N85" s="240" t="s">
        <v>209</v>
      </c>
      <c r="O85" s="240" t="s">
        <v>209</v>
      </c>
      <c r="P85" s="240" t="s">
        <v>209</v>
      </c>
      <c r="Q85" s="240" t="s">
        <v>209</v>
      </c>
      <c r="R85" s="240" t="s">
        <v>209</v>
      </c>
      <c r="S85" s="240" t="s">
        <v>209</v>
      </c>
      <c r="T85" s="240" t="s">
        <v>209</v>
      </c>
      <c r="U85" s="240" t="s">
        <v>209</v>
      </c>
      <c r="V85" s="240" t="s">
        <v>209</v>
      </c>
      <c r="W85" s="240" t="s">
        <v>209</v>
      </c>
      <c r="X85" s="240" t="s">
        <v>209</v>
      </c>
      <c r="Y85" s="240" t="s">
        <v>209</v>
      </c>
      <c r="Z85" s="240" t="s">
        <v>209</v>
      </c>
      <c r="AA85" s="241" t="s">
        <v>209</v>
      </c>
      <c r="AB85" s="242">
        <v>6</v>
      </c>
      <c r="AC85" s="243"/>
      <c r="AD85" s="242">
        <v>180</v>
      </c>
      <c r="AE85" s="243"/>
      <c r="AF85" s="242">
        <v>78</v>
      </c>
      <c r="AG85" s="243"/>
      <c r="AH85" s="242">
        <f>[1]առկա!G67</f>
        <v>48</v>
      </c>
      <c r="AI85" s="243"/>
      <c r="AJ85" s="435">
        <v>0</v>
      </c>
      <c r="AK85" s="436"/>
      <c r="AL85" s="242">
        <v>30</v>
      </c>
      <c r="AM85" s="243"/>
      <c r="AN85" s="242">
        <v>102</v>
      </c>
      <c r="AO85" s="243"/>
      <c r="AP85" s="94"/>
      <c r="AQ85" s="92"/>
      <c r="AR85" s="92"/>
      <c r="AS85" s="95"/>
      <c r="AT85" s="152"/>
      <c r="AU85" s="146"/>
      <c r="AV85" s="146"/>
      <c r="AW85" s="148"/>
      <c r="AX85" s="94"/>
      <c r="AY85" s="92"/>
      <c r="AZ85" s="92"/>
      <c r="BA85" s="95"/>
      <c r="BB85" s="94">
        <v>6</v>
      </c>
      <c r="BC85" s="92">
        <v>6</v>
      </c>
      <c r="BD85" s="92"/>
      <c r="BE85" s="95"/>
      <c r="BF85" s="201" t="s">
        <v>93</v>
      </c>
      <c r="BG85" s="202" t="s">
        <v>93</v>
      </c>
      <c r="BH85" s="202" t="s">
        <v>93</v>
      </c>
      <c r="BI85" s="203" t="s">
        <v>93</v>
      </c>
      <c r="BK85" s="28"/>
    </row>
    <row r="86" spans="1:63" s="28" customFormat="1" ht="12" customHeight="1">
      <c r="A86" s="253" t="s">
        <v>232</v>
      </c>
      <c r="B86" s="254"/>
      <c r="C86" s="255"/>
      <c r="D86" s="256" t="s">
        <v>227</v>
      </c>
      <c r="E86" s="257"/>
      <c r="F86" s="240" t="s">
        <v>140</v>
      </c>
      <c r="G86" s="240" t="s">
        <v>140</v>
      </c>
      <c r="H86" s="240" t="s">
        <v>140</v>
      </c>
      <c r="I86" s="240" t="s">
        <v>140</v>
      </c>
      <c r="J86" s="240" t="s">
        <v>140</v>
      </c>
      <c r="K86" s="240" t="s">
        <v>140</v>
      </c>
      <c r="L86" s="240" t="s">
        <v>140</v>
      </c>
      <c r="M86" s="240" t="s">
        <v>140</v>
      </c>
      <c r="N86" s="240" t="s">
        <v>140</v>
      </c>
      <c r="O86" s="240" t="s">
        <v>140</v>
      </c>
      <c r="P86" s="240" t="s">
        <v>140</v>
      </c>
      <c r="Q86" s="240" t="s">
        <v>140</v>
      </c>
      <c r="R86" s="240" t="s">
        <v>140</v>
      </c>
      <c r="S86" s="240" t="s">
        <v>140</v>
      </c>
      <c r="T86" s="240" t="s">
        <v>140</v>
      </c>
      <c r="U86" s="240" t="s">
        <v>140</v>
      </c>
      <c r="V86" s="240" t="s">
        <v>140</v>
      </c>
      <c r="W86" s="240" t="s">
        <v>140</v>
      </c>
      <c r="X86" s="240" t="s">
        <v>140</v>
      </c>
      <c r="Y86" s="240" t="s">
        <v>140</v>
      </c>
      <c r="Z86" s="240" t="s">
        <v>140</v>
      </c>
      <c r="AA86" s="241" t="s">
        <v>140</v>
      </c>
      <c r="AB86" s="242">
        <v>5</v>
      </c>
      <c r="AC86" s="243"/>
      <c r="AD86" s="242">
        <v>150</v>
      </c>
      <c r="AE86" s="243"/>
      <c r="AF86" s="242">
        <v>74</v>
      </c>
      <c r="AG86" s="243"/>
      <c r="AH86" s="242">
        <f>[1]առկա!G68</f>
        <v>30</v>
      </c>
      <c r="AI86" s="243"/>
      <c r="AJ86" s="242">
        <v>44</v>
      </c>
      <c r="AK86" s="243"/>
      <c r="AL86" s="242">
        <v>0</v>
      </c>
      <c r="AM86" s="243"/>
      <c r="AN86" s="242">
        <v>76</v>
      </c>
      <c r="AO86" s="243"/>
      <c r="AP86" s="94"/>
      <c r="AQ86" s="92"/>
      <c r="AR86" s="92"/>
      <c r="AS86" s="95"/>
      <c r="AT86" s="152"/>
      <c r="AU86" s="146"/>
      <c r="AV86" s="146">
        <v>5</v>
      </c>
      <c r="AW86" s="148">
        <v>5</v>
      </c>
      <c r="AX86" s="94"/>
      <c r="AY86" s="92"/>
      <c r="AZ86" s="92"/>
      <c r="BA86" s="95"/>
      <c r="BB86" s="94"/>
      <c r="BC86" s="92"/>
      <c r="BD86" s="92"/>
      <c r="BE86" s="95"/>
      <c r="BF86" s="201" t="s">
        <v>93</v>
      </c>
      <c r="BG86" s="202" t="s">
        <v>93</v>
      </c>
      <c r="BH86" s="202" t="s">
        <v>93</v>
      </c>
      <c r="BI86" s="203" t="s">
        <v>93</v>
      </c>
    </row>
    <row r="87" spans="1:63" ht="12" customHeight="1">
      <c r="A87" s="253" t="s">
        <v>233</v>
      </c>
      <c r="B87" s="254"/>
      <c r="C87" s="255"/>
      <c r="D87" s="256" t="s">
        <v>244</v>
      </c>
      <c r="E87" s="257"/>
      <c r="F87" s="240" t="s">
        <v>144</v>
      </c>
      <c r="G87" s="240" t="s">
        <v>144</v>
      </c>
      <c r="H87" s="240" t="s">
        <v>144</v>
      </c>
      <c r="I87" s="240" t="s">
        <v>144</v>
      </c>
      <c r="J87" s="240" t="s">
        <v>144</v>
      </c>
      <c r="K87" s="240" t="s">
        <v>144</v>
      </c>
      <c r="L87" s="240" t="s">
        <v>144</v>
      </c>
      <c r="M87" s="240" t="s">
        <v>144</v>
      </c>
      <c r="N87" s="240" t="s">
        <v>144</v>
      </c>
      <c r="O87" s="240" t="s">
        <v>144</v>
      </c>
      <c r="P87" s="240" t="s">
        <v>144</v>
      </c>
      <c r="Q87" s="240" t="s">
        <v>144</v>
      </c>
      <c r="R87" s="240" t="s">
        <v>144</v>
      </c>
      <c r="S87" s="240" t="s">
        <v>144</v>
      </c>
      <c r="T87" s="240" t="s">
        <v>144</v>
      </c>
      <c r="U87" s="240" t="s">
        <v>144</v>
      </c>
      <c r="V87" s="240" t="s">
        <v>144</v>
      </c>
      <c r="W87" s="240" t="s">
        <v>144</v>
      </c>
      <c r="X87" s="240" t="s">
        <v>144</v>
      </c>
      <c r="Y87" s="240" t="s">
        <v>144</v>
      </c>
      <c r="Z87" s="240" t="s">
        <v>144</v>
      </c>
      <c r="AA87" s="241" t="s">
        <v>144</v>
      </c>
      <c r="AB87" s="242">
        <v>4</v>
      </c>
      <c r="AC87" s="243"/>
      <c r="AD87" s="242">
        <v>120</v>
      </c>
      <c r="AE87" s="243"/>
      <c r="AF87" s="242">
        <v>52</v>
      </c>
      <c r="AG87" s="243"/>
      <c r="AH87" s="242">
        <v>32</v>
      </c>
      <c r="AI87" s="243"/>
      <c r="AJ87" s="435">
        <v>0</v>
      </c>
      <c r="AK87" s="436"/>
      <c r="AL87" s="242">
        <v>20</v>
      </c>
      <c r="AM87" s="243"/>
      <c r="AN87" s="242">
        <v>68</v>
      </c>
      <c r="AO87" s="243"/>
      <c r="AP87" s="94"/>
      <c r="AQ87" s="92"/>
      <c r="AR87" s="92"/>
      <c r="AS87" s="95"/>
      <c r="AT87" s="152"/>
      <c r="AU87" s="146"/>
      <c r="AV87" s="146"/>
      <c r="AW87" s="148"/>
      <c r="AX87" s="94"/>
      <c r="AY87" s="92"/>
      <c r="AZ87" s="92"/>
      <c r="BA87" s="95"/>
      <c r="BB87" s="94">
        <v>4</v>
      </c>
      <c r="BC87" s="92">
        <v>4</v>
      </c>
      <c r="BD87" s="92"/>
      <c r="BE87" s="95"/>
      <c r="BF87" s="201" t="s">
        <v>212</v>
      </c>
      <c r="BG87" s="202" t="s">
        <v>212</v>
      </c>
      <c r="BH87" s="202" t="s">
        <v>212</v>
      </c>
      <c r="BI87" s="203" t="s">
        <v>212</v>
      </c>
      <c r="BK87" s="28"/>
    </row>
    <row r="88" spans="1:63" ht="12" customHeight="1">
      <c r="A88" s="253" t="s">
        <v>232</v>
      </c>
      <c r="B88" s="254"/>
      <c r="C88" s="255"/>
      <c r="D88" s="256" t="s">
        <v>258</v>
      </c>
      <c r="E88" s="257"/>
      <c r="F88" s="538" t="s">
        <v>210</v>
      </c>
      <c r="G88" s="539" t="s">
        <v>210</v>
      </c>
      <c r="H88" s="539" t="s">
        <v>210</v>
      </c>
      <c r="I88" s="539" t="s">
        <v>210</v>
      </c>
      <c r="J88" s="539" t="s">
        <v>210</v>
      </c>
      <c r="K88" s="539" t="s">
        <v>210</v>
      </c>
      <c r="L88" s="539" t="s">
        <v>210</v>
      </c>
      <c r="M88" s="539" t="s">
        <v>210</v>
      </c>
      <c r="N88" s="539" t="s">
        <v>210</v>
      </c>
      <c r="O88" s="539" t="s">
        <v>210</v>
      </c>
      <c r="P88" s="539" t="s">
        <v>210</v>
      </c>
      <c r="Q88" s="539" t="s">
        <v>210</v>
      </c>
      <c r="R88" s="539" t="s">
        <v>210</v>
      </c>
      <c r="S88" s="539" t="s">
        <v>210</v>
      </c>
      <c r="T88" s="539" t="s">
        <v>210</v>
      </c>
      <c r="U88" s="539" t="s">
        <v>210</v>
      </c>
      <c r="V88" s="539" t="s">
        <v>210</v>
      </c>
      <c r="W88" s="539" t="s">
        <v>210</v>
      </c>
      <c r="X88" s="539" t="s">
        <v>210</v>
      </c>
      <c r="Y88" s="539" t="s">
        <v>210</v>
      </c>
      <c r="Z88" s="539" t="s">
        <v>210</v>
      </c>
      <c r="AA88" s="540" t="s">
        <v>210</v>
      </c>
      <c r="AB88" s="242">
        <v>2</v>
      </c>
      <c r="AC88" s="243"/>
      <c r="AD88" s="440">
        <v>60</v>
      </c>
      <c r="AE88" s="441"/>
      <c r="AF88" s="242">
        <v>30</v>
      </c>
      <c r="AG88" s="243"/>
      <c r="AH88" s="242">
        <f>[1]առկա!G70</f>
        <v>0</v>
      </c>
      <c r="AI88" s="243"/>
      <c r="AJ88" s="244">
        <v>30</v>
      </c>
      <c r="AK88" s="245"/>
      <c r="AL88" s="242">
        <v>0</v>
      </c>
      <c r="AM88" s="243"/>
      <c r="AN88" s="242">
        <v>30</v>
      </c>
      <c r="AO88" s="243"/>
      <c r="AP88" s="94"/>
      <c r="AQ88" s="92"/>
      <c r="AR88" s="92"/>
      <c r="AS88" s="95"/>
      <c r="AT88" s="152"/>
      <c r="AU88" s="146"/>
      <c r="AV88" s="146"/>
      <c r="AW88" s="148"/>
      <c r="AZ88" s="177">
        <v>2</v>
      </c>
      <c r="BA88" s="175">
        <v>2</v>
      </c>
      <c r="BB88" s="94"/>
      <c r="BC88" s="92"/>
      <c r="BD88" s="92"/>
      <c r="BE88" s="95"/>
      <c r="BF88" s="201" t="s">
        <v>215</v>
      </c>
      <c r="BG88" s="202" t="s">
        <v>215</v>
      </c>
      <c r="BH88" s="202" t="s">
        <v>215</v>
      </c>
      <c r="BI88" s="203" t="s">
        <v>215</v>
      </c>
      <c r="BK88" s="28"/>
    </row>
    <row r="89" spans="1:63" ht="13.5" customHeight="1" thickBot="1">
      <c r="A89" s="253" t="s">
        <v>232</v>
      </c>
      <c r="B89" s="254"/>
      <c r="C89" s="255"/>
      <c r="D89" s="256" t="s">
        <v>250</v>
      </c>
      <c r="E89" s="257"/>
      <c r="F89" s="258" t="s">
        <v>142</v>
      </c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60"/>
      <c r="AB89" s="232">
        <v>3</v>
      </c>
      <c r="AC89" s="233"/>
      <c r="AD89" s="242">
        <v>90</v>
      </c>
      <c r="AE89" s="243"/>
      <c r="AF89" s="232">
        <v>38</v>
      </c>
      <c r="AG89" s="233"/>
      <c r="AH89" s="232">
        <f>[1]առկա!G71</f>
        <v>16</v>
      </c>
      <c r="AI89" s="233"/>
      <c r="AJ89" s="232">
        <v>22</v>
      </c>
      <c r="AK89" s="233"/>
      <c r="AL89" s="242">
        <v>0</v>
      </c>
      <c r="AM89" s="243"/>
      <c r="AN89" s="232">
        <v>52</v>
      </c>
      <c r="AO89" s="233"/>
      <c r="AP89" s="94"/>
      <c r="AQ89" s="92"/>
      <c r="AR89" s="92"/>
      <c r="AS89" s="95"/>
      <c r="AT89" s="153"/>
      <c r="AU89" s="147"/>
      <c r="AV89" s="147"/>
      <c r="AW89" s="149"/>
      <c r="AX89" s="94"/>
      <c r="AY89" s="92"/>
      <c r="AZ89" s="92"/>
      <c r="BA89" s="95"/>
      <c r="BB89" s="94">
        <v>3</v>
      </c>
      <c r="BC89" s="92">
        <v>3</v>
      </c>
      <c r="BD89" s="92"/>
      <c r="BE89" s="95"/>
      <c r="BF89" s="201" t="s">
        <v>215</v>
      </c>
      <c r="BG89" s="202" t="s">
        <v>215</v>
      </c>
      <c r="BH89" s="202" t="s">
        <v>215</v>
      </c>
      <c r="BI89" s="203" t="s">
        <v>215</v>
      </c>
      <c r="BK89" s="28"/>
    </row>
    <row r="90" spans="1:63" ht="18.75" customHeight="1" thickBot="1">
      <c r="A90" s="463" t="s">
        <v>26</v>
      </c>
      <c r="B90" s="464"/>
      <c r="C90" s="464"/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4"/>
      <c r="S90" s="464"/>
      <c r="T90" s="464"/>
      <c r="U90" s="464"/>
      <c r="V90" s="464"/>
      <c r="W90" s="464"/>
      <c r="X90" s="464"/>
      <c r="Y90" s="464"/>
      <c r="Z90" s="464"/>
      <c r="AA90" s="465"/>
      <c r="AB90" s="419">
        <f>AB91+AB93+AB95+AB97+AB99+AB101</f>
        <v>12</v>
      </c>
      <c r="AC90" s="420"/>
      <c r="AD90" s="537">
        <v>360</v>
      </c>
      <c r="AE90" s="420"/>
      <c r="AF90" s="419">
        <v>152</v>
      </c>
      <c r="AG90" s="419"/>
      <c r="AH90" s="419">
        <v>152</v>
      </c>
      <c r="AI90" s="419"/>
      <c r="AJ90" s="419">
        <v>0</v>
      </c>
      <c r="AK90" s="419"/>
      <c r="AL90" s="419">
        <v>0</v>
      </c>
      <c r="AM90" s="419"/>
      <c r="AN90" s="419">
        <f t="shared" ref="AN90" si="30">SUM(AN91:AO102)</f>
        <v>188</v>
      </c>
      <c r="AO90" s="419"/>
      <c r="AP90" s="135">
        <f>AP91+AP93+AP95+AP97+AP99+AP101</f>
        <v>0</v>
      </c>
      <c r="AQ90" s="138">
        <f t="shared" ref="AQ90:BE90" si="31">AQ91+AQ93+AQ95+AQ97+AQ99+AQ101</f>
        <v>0</v>
      </c>
      <c r="AR90" s="138">
        <f t="shared" si="31"/>
        <v>0</v>
      </c>
      <c r="AS90" s="137">
        <f t="shared" si="31"/>
        <v>0</v>
      </c>
      <c r="AT90" s="138">
        <f t="shared" si="31"/>
        <v>0</v>
      </c>
      <c r="AU90" s="138">
        <f t="shared" si="31"/>
        <v>0</v>
      </c>
      <c r="AV90" s="138">
        <f t="shared" si="31"/>
        <v>0</v>
      </c>
      <c r="AW90" s="137">
        <f t="shared" si="31"/>
        <v>0</v>
      </c>
      <c r="AX90" s="138">
        <f t="shared" si="31"/>
        <v>4</v>
      </c>
      <c r="AY90" s="138">
        <f t="shared" si="31"/>
        <v>4</v>
      </c>
      <c r="AZ90" s="138">
        <f t="shared" si="31"/>
        <v>4</v>
      </c>
      <c r="BA90" s="137">
        <f t="shared" si="31"/>
        <v>4</v>
      </c>
      <c r="BB90" s="138">
        <f t="shared" si="31"/>
        <v>4</v>
      </c>
      <c r="BC90" s="138">
        <f t="shared" si="31"/>
        <v>4</v>
      </c>
      <c r="BD90" s="138">
        <f t="shared" si="31"/>
        <v>0</v>
      </c>
      <c r="BE90" s="137">
        <f t="shared" si="31"/>
        <v>0</v>
      </c>
      <c r="BF90" s="501"/>
      <c r="BG90" s="502"/>
      <c r="BH90" s="502"/>
      <c r="BI90" s="503"/>
      <c r="BK90" s="28"/>
    </row>
    <row r="91" spans="1:63" s="28" customFormat="1" ht="11.25" customHeight="1">
      <c r="A91" s="367" t="s">
        <v>232</v>
      </c>
      <c r="B91" s="367"/>
      <c r="C91" s="367"/>
      <c r="D91" s="368" t="s">
        <v>259</v>
      </c>
      <c r="E91" s="368"/>
      <c r="F91" s="460" t="s">
        <v>217</v>
      </c>
      <c r="G91" s="461" t="s">
        <v>217</v>
      </c>
      <c r="H91" s="461" t="s">
        <v>217</v>
      </c>
      <c r="I91" s="461" t="s">
        <v>217</v>
      </c>
      <c r="J91" s="461" t="s">
        <v>217</v>
      </c>
      <c r="K91" s="461" t="s">
        <v>217</v>
      </c>
      <c r="L91" s="461" t="s">
        <v>217</v>
      </c>
      <c r="M91" s="461" t="s">
        <v>217</v>
      </c>
      <c r="N91" s="461" t="s">
        <v>217</v>
      </c>
      <c r="O91" s="461" t="s">
        <v>217</v>
      </c>
      <c r="P91" s="461" t="s">
        <v>217</v>
      </c>
      <c r="Q91" s="461" t="s">
        <v>217</v>
      </c>
      <c r="R91" s="461" t="s">
        <v>217</v>
      </c>
      <c r="S91" s="461" t="s">
        <v>217</v>
      </c>
      <c r="T91" s="461" t="s">
        <v>217</v>
      </c>
      <c r="U91" s="461" t="s">
        <v>217</v>
      </c>
      <c r="V91" s="461" t="s">
        <v>217</v>
      </c>
      <c r="W91" s="461" t="s">
        <v>217</v>
      </c>
      <c r="X91" s="461" t="s">
        <v>217</v>
      </c>
      <c r="Y91" s="461" t="s">
        <v>217</v>
      </c>
      <c r="Z91" s="461" t="s">
        <v>217</v>
      </c>
      <c r="AA91" s="462" t="s">
        <v>217</v>
      </c>
      <c r="AB91" s="458">
        <v>2</v>
      </c>
      <c r="AC91" s="459"/>
      <c r="AD91" s="458">
        <v>60</v>
      </c>
      <c r="AE91" s="459"/>
      <c r="AF91" s="458">
        <v>30</v>
      </c>
      <c r="AG91" s="459"/>
      <c r="AH91" s="458">
        <v>30</v>
      </c>
      <c r="AI91" s="459"/>
      <c r="AJ91" s="458">
        <v>0</v>
      </c>
      <c r="AK91" s="459"/>
      <c r="AL91" s="458">
        <v>0</v>
      </c>
      <c r="AM91" s="459"/>
      <c r="AN91" s="458">
        <v>30</v>
      </c>
      <c r="AO91" s="459"/>
      <c r="AP91" s="204"/>
      <c r="AQ91" s="197"/>
      <c r="AR91" s="197"/>
      <c r="AS91" s="198"/>
      <c r="AT91" s="204"/>
      <c r="AU91" s="197"/>
      <c r="AV91" s="197"/>
      <c r="AW91" s="198"/>
      <c r="AX91" s="204">
        <v>2</v>
      </c>
      <c r="AY91" s="197">
        <v>2</v>
      </c>
      <c r="AZ91" s="197"/>
      <c r="BA91" s="198"/>
      <c r="BB91" s="204"/>
      <c r="BC91" s="197"/>
      <c r="BD91" s="197"/>
      <c r="BE91" s="198"/>
      <c r="BF91" s="495" t="str">
        <f>[2]առկա!AA75</f>
        <v>առ. եզր.գն.</v>
      </c>
      <c r="BG91" s="495"/>
      <c r="BH91" s="495"/>
      <c r="BI91" s="496"/>
    </row>
    <row r="92" spans="1:63" ht="11.25" customHeight="1">
      <c r="A92" s="221" t="s">
        <v>232</v>
      </c>
      <c r="B92" s="221"/>
      <c r="C92" s="221"/>
      <c r="D92" s="193" t="s">
        <v>260</v>
      </c>
      <c r="E92" s="193"/>
      <c r="F92" s="258" t="s">
        <v>218</v>
      </c>
      <c r="G92" s="259" t="s">
        <v>218</v>
      </c>
      <c r="H92" s="259" t="s">
        <v>218</v>
      </c>
      <c r="I92" s="259" t="s">
        <v>218</v>
      </c>
      <c r="J92" s="259" t="s">
        <v>218</v>
      </c>
      <c r="K92" s="259" t="s">
        <v>218</v>
      </c>
      <c r="L92" s="259" t="s">
        <v>218</v>
      </c>
      <c r="M92" s="259" t="s">
        <v>218</v>
      </c>
      <c r="N92" s="259" t="s">
        <v>218</v>
      </c>
      <c r="O92" s="259" t="s">
        <v>218</v>
      </c>
      <c r="P92" s="259" t="s">
        <v>218</v>
      </c>
      <c r="Q92" s="259" t="s">
        <v>218</v>
      </c>
      <c r="R92" s="259" t="s">
        <v>218</v>
      </c>
      <c r="S92" s="259" t="s">
        <v>218</v>
      </c>
      <c r="T92" s="259" t="s">
        <v>218</v>
      </c>
      <c r="U92" s="259" t="s">
        <v>218</v>
      </c>
      <c r="V92" s="259" t="s">
        <v>218</v>
      </c>
      <c r="W92" s="259" t="s">
        <v>218</v>
      </c>
      <c r="X92" s="259" t="s">
        <v>218</v>
      </c>
      <c r="Y92" s="259" t="s">
        <v>218</v>
      </c>
      <c r="Z92" s="259" t="s">
        <v>218</v>
      </c>
      <c r="AA92" s="260" t="s">
        <v>218</v>
      </c>
      <c r="AB92" s="440"/>
      <c r="AC92" s="441"/>
      <c r="AD92" s="440"/>
      <c r="AE92" s="441"/>
      <c r="AF92" s="440"/>
      <c r="AG92" s="441"/>
      <c r="AH92" s="440"/>
      <c r="AI92" s="441"/>
      <c r="AJ92" s="440"/>
      <c r="AK92" s="441"/>
      <c r="AL92" s="440"/>
      <c r="AM92" s="441"/>
      <c r="AN92" s="440"/>
      <c r="AO92" s="441"/>
      <c r="AP92" s="199"/>
      <c r="AQ92" s="193"/>
      <c r="AR92" s="193"/>
      <c r="AS92" s="195"/>
      <c r="AT92" s="199"/>
      <c r="AU92" s="193"/>
      <c r="AV92" s="193"/>
      <c r="AW92" s="195"/>
      <c r="AX92" s="199"/>
      <c r="AY92" s="193"/>
      <c r="AZ92" s="193"/>
      <c r="BA92" s="195"/>
      <c r="BB92" s="199"/>
      <c r="BC92" s="193"/>
      <c r="BD92" s="193"/>
      <c r="BE92" s="195"/>
      <c r="BF92" s="497"/>
      <c r="BG92" s="497"/>
      <c r="BH92" s="497"/>
      <c r="BI92" s="498"/>
      <c r="BK92" s="28"/>
    </row>
    <row r="93" spans="1:63" s="28" customFormat="1" ht="11.25" customHeight="1">
      <c r="A93" s="221" t="s">
        <v>232</v>
      </c>
      <c r="B93" s="221"/>
      <c r="C93" s="221"/>
      <c r="D93" s="193" t="s">
        <v>245</v>
      </c>
      <c r="E93" s="193"/>
      <c r="F93" s="258" t="s">
        <v>145</v>
      </c>
      <c r="G93" s="259" t="s">
        <v>145</v>
      </c>
      <c r="H93" s="259" t="s">
        <v>145</v>
      </c>
      <c r="I93" s="259" t="s">
        <v>145</v>
      </c>
      <c r="J93" s="259" t="s">
        <v>145</v>
      </c>
      <c r="K93" s="259" t="s">
        <v>145</v>
      </c>
      <c r="L93" s="259" t="s">
        <v>145</v>
      </c>
      <c r="M93" s="259" t="s">
        <v>145</v>
      </c>
      <c r="N93" s="259" t="s">
        <v>145</v>
      </c>
      <c r="O93" s="259" t="s">
        <v>145</v>
      </c>
      <c r="P93" s="259" t="s">
        <v>145</v>
      </c>
      <c r="Q93" s="259" t="s">
        <v>145</v>
      </c>
      <c r="R93" s="259" t="s">
        <v>145</v>
      </c>
      <c r="S93" s="259" t="s">
        <v>145</v>
      </c>
      <c r="T93" s="259" t="s">
        <v>145</v>
      </c>
      <c r="U93" s="259" t="s">
        <v>145</v>
      </c>
      <c r="V93" s="259" t="s">
        <v>145</v>
      </c>
      <c r="W93" s="259" t="s">
        <v>145</v>
      </c>
      <c r="X93" s="259" t="s">
        <v>145</v>
      </c>
      <c r="Y93" s="259" t="s">
        <v>145</v>
      </c>
      <c r="Z93" s="259" t="s">
        <v>145</v>
      </c>
      <c r="AA93" s="260" t="s">
        <v>145</v>
      </c>
      <c r="AB93" s="456">
        <v>2</v>
      </c>
      <c r="AC93" s="457"/>
      <c r="AD93" s="456">
        <v>60</v>
      </c>
      <c r="AE93" s="457"/>
      <c r="AF93" s="456">
        <v>30</v>
      </c>
      <c r="AG93" s="457"/>
      <c r="AH93" s="456">
        <v>30</v>
      </c>
      <c r="AI93" s="457"/>
      <c r="AJ93" s="504">
        <v>0</v>
      </c>
      <c r="AK93" s="505"/>
      <c r="AL93" s="456">
        <v>0</v>
      </c>
      <c r="AM93" s="457"/>
      <c r="AN93" s="456">
        <v>30</v>
      </c>
      <c r="AO93" s="457"/>
      <c r="AP93" s="199"/>
      <c r="AQ93" s="193"/>
      <c r="AR93" s="193"/>
      <c r="AS93" s="195"/>
      <c r="AT93" s="199"/>
      <c r="AU93" s="193"/>
      <c r="AV93" s="193"/>
      <c r="AW93" s="195"/>
      <c r="AX93" s="207">
        <v>2</v>
      </c>
      <c r="AY93" s="208">
        <v>2</v>
      </c>
      <c r="AZ93" s="193"/>
      <c r="BA93" s="195"/>
      <c r="BB93" s="199"/>
      <c r="BC93" s="193"/>
      <c r="BD93" s="193"/>
      <c r="BE93" s="195"/>
      <c r="BF93" s="499" t="str">
        <f>[2]առկա!AA77</f>
        <v>առ. եզր.գն.</v>
      </c>
      <c r="BG93" s="499"/>
      <c r="BH93" s="499"/>
      <c r="BI93" s="500"/>
    </row>
    <row r="94" spans="1:63" ht="11.25" customHeight="1">
      <c r="A94" s="221" t="s">
        <v>232</v>
      </c>
      <c r="B94" s="221"/>
      <c r="C94" s="221"/>
      <c r="D94" s="193" t="s">
        <v>261</v>
      </c>
      <c r="E94" s="193"/>
      <c r="F94" s="258" t="s">
        <v>161</v>
      </c>
      <c r="G94" s="259" t="s">
        <v>161</v>
      </c>
      <c r="H94" s="259" t="s">
        <v>161</v>
      </c>
      <c r="I94" s="259" t="s">
        <v>161</v>
      </c>
      <c r="J94" s="259" t="s">
        <v>161</v>
      </c>
      <c r="K94" s="259" t="s">
        <v>161</v>
      </c>
      <c r="L94" s="259" t="s">
        <v>161</v>
      </c>
      <c r="M94" s="259" t="s">
        <v>161</v>
      </c>
      <c r="N94" s="259" t="s">
        <v>161</v>
      </c>
      <c r="O94" s="259" t="s">
        <v>161</v>
      </c>
      <c r="P94" s="259" t="s">
        <v>161</v>
      </c>
      <c r="Q94" s="259" t="s">
        <v>161</v>
      </c>
      <c r="R94" s="259" t="s">
        <v>161</v>
      </c>
      <c r="S94" s="259" t="s">
        <v>161</v>
      </c>
      <c r="T94" s="259" t="s">
        <v>161</v>
      </c>
      <c r="U94" s="259" t="s">
        <v>161</v>
      </c>
      <c r="V94" s="259" t="s">
        <v>161</v>
      </c>
      <c r="W94" s="259" t="s">
        <v>161</v>
      </c>
      <c r="X94" s="259" t="s">
        <v>161</v>
      </c>
      <c r="Y94" s="259" t="s">
        <v>161</v>
      </c>
      <c r="Z94" s="259" t="s">
        <v>161</v>
      </c>
      <c r="AA94" s="260" t="s">
        <v>161</v>
      </c>
      <c r="AB94" s="440"/>
      <c r="AC94" s="441"/>
      <c r="AD94" s="440"/>
      <c r="AE94" s="441"/>
      <c r="AF94" s="440"/>
      <c r="AG94" s="441"/>
      <c r="AH94" s="440"/>
      <c r="AI94" s="441"/>
      <c r="AJ94" s="348"/>
      <c r="AK94" s="349"/>
      <c r="AL94" s="440"/>
      <c r="AM94" s="441"/>
      <c r="AN94" s="440"/>
      <c r="AO94" s="441"/>
      <c r="AP94" s="199"/>
      <c r="AQ94" s="193"/>
      <c r="AR94" s="193"/>
      <c r="AS94" s="195"/>
      <c r="AT94" s="199"/>
      <c r="AU94" s="193"/>
      <c r="AV94" s="193"/>
      <c r="AW94" s="195"/>
      <c r="AX94" s="207"/>
      <c r="AY94" s="208"/>
      <c r="AZ94" s="193"/>
      <c r="BA94" s="195"/>
      <c r="BB94" s="199"/>
      <c r="BC94" s="193"/>
      <c r="BD94" s="193"/>
      <c r="BE94" s="195"/>
      <c r="BF94" s="497"/>
      <c r="BG94" s="497"/>
      <c r="BH94" s="497"/>
      <c r="BI94" s="498"/>
      <c r="BK94" s="28"/>
    </row>
    <row r="95" spans="1:63" ht="11.25" customHeight="1">
      <c r="A95" s="221" t="s">
        <v>232</v>
      </c>
      <c r="B95" s="221"/>
      <c r="C95" s="221"/>
      <c r="D95" s="193" t="s">
        <v>262</v>
      </c>
      <c r="E95" s="193"/>
      <c r="F95" s="258" t="s">
        <v>160</v>
      </c>
      <c r="G95" s="259" t="s">
        <v>160</v>
      </c>
      <c r="H95" s="259" t="s">
        <v>160</v>
      </c>
      <c r="I95" s="259" t="s">
        <v>160</v>
      </c>
      <c r="J95" s="259" t="s">
        <v>160</v>
      </c>
      <c r="K95" s="259" t="s">
        <v>160</v>
      </c>
      <c r="L95" s="259" t="s">
        <v>160</v>
      </c>
      <c r="M95" s="259" t="s">
        <v>160</v>
      </c>
      <c r="N95" s="259" t="s">
        <v>160</v>
      </c>
      <c r="O95" s="259" t="s">
        <v>160</v>
      </c>
      <c r="P95" s="259" t="s">
        <v>160</v>
      </c>
      <c r="Q95" s="259" t="s">
        <v>160</v>
      </c>
      <c r="R95" s="259" t="s">
        <v>160</v>
      </c>
      <c r="S95" s="259" t="s">
        <v>160</v>
      </c>
      <c r="T95" s="259" t="s">
        <v>160</v>
      </c>
      <c r="U95" s="259" t="s">
        <v>160</v>
      </c>
      <c r="V95" s="259" t="s">
        <v>160</v>
      </c>
      <c r="W95" s="259" t="s">
        <v>160</v>
      </c>
      <c r="X95" s="259" t="s">
        <v>160</v>
      </c>
      <c r="Y95" s="259" t="s">
        <v>160</v>
      </c>
      <c r="Z95" s="259" t="s">
        <v>160</v>
      </c>
      <c r="AA95" s="260" t="s">
        <v>160</v>
      </c>
      <c r="AB95" s="456">
        <v>2</v>
      </c>
      <c r="AC95" s="457"/>
      <c r="AD95" s="456">
        <v>60</v>
      </c>
      <c r="AE95" s="457"/>
      <c r="AF95" s="456">
        <v>30</v>
      </c>
      <c r="AG95" s="457"/>
      <c r="AH95" s="456">
        <v>30</v>
      </c>
      <c r="AI95" s="457"/>
      <c r="AJ95" s="456">
        <v>0</v>
      </c>
      <c r="AK95" s="457"/>
      <c r="AL95" s="456">
        <v>0</v>
      </c>
      <c r="AM95" s="457"/>
      <c r="AN95" s="522">
        <v>30</v>
      </c>
      <c r="AO95" s="523"/>
      <c r="AP95" s="199"/>
      <c r="AQ95" s="193"/>
      <c r="AR95" s="193"/>
      <c r="AS95" s="195"/>
      <c r="AT95" s="199"/>
      <c r="AU95" s="193"/>
      <c r="AV95" s="193"/>
      <c r="AW95" s="195"/>
      <c r="AX95" s="199"/>
      <c r="AY95" s="193"/>
      <c r="AZ95" s="193">
        <v>2</v>
      </c>
      <c r="BA95" s="195">
        <v>2</v>
      </c>
      <c r="BB95" s="199"/>
      <c r="BC95" s="193"/>
      <c r="BD95" s="193"/>
      <c r="BE95" s="195"/>
      <c r="BF95" s="499" t="str">
        <f>[2]առկա!AA79</f>
        <v>առ. եզր.գն.</v>
      </c>
      <c r="BG95" s="499"/>
      <c r="BH95" s="499"/>
      <c r="BI95" s="500"/>
      <c r="BK95" s="28"/>
    </row>
    <row r="96" spans="1:63" ht="11.25" customHeight="1">
      <c r="A96" s="221" t="s">
        <v>232</v>
      </c>
      <c r="B96" s="221"/>
      <c r="C96" s="221"/>
      <c r="D96" s="193" t="s">
        <v>263</v>
      </c>
      <c r="E96" s="193"/>
      <c r="F96" s="258" t="s">
        <v>139</v>
      </c>
      <c r="G96" s="259" t="s">
        <v>139</v>
      </c>
      <c r="H96" s="259" t="s">
        <v>139</v>
      </c>
      <c r="I96" s="259" t="s">
        <v>139</v>
      </c>
      <c r="J96" s="259" t="s">
        <v>139</v>
      </c>
      <c r="K96" s="259" t="s">
        <v>139</v>
      </c>
      <c r="L96" s="259" t="s">
        <v>139</v>
      </c>
      <c r="M96" s="259" t="s">
        <v>139</v>
      </c>
      <c r="N96" s="259" t="s">
        <v>139</v>
      </c>
      <c r="O96" s="259" t="s">
        <v>139</v>
      </c>
      <c r="P96" s="259" t="s">
        <v>139</v>
      </c>
      <c r="Q96" s="259" t="s">
        <v>139</v>
      </c>
      <c r="R96" s="259" t="s">
        <v>139</v>
      </c>
      <c r="S96" s="259" t="s">
        <v>139</v>
      </c>
      <c r="T96" s="259" t="s">
        <v>139</v>
      </c>
      <c r="U96" s="259" t="s">
        <v>139</v>
      </c>
      <c r="V96" s="259" t="s">
        <v>139</v>
      </c>
      <c r="W96" s="259" t="s">
        <v>139</v>
      </c>
      <c r="X96" s="259" t="s">
        <v>139</v>
      </c>
      <c r="Y96" s="259" t="s">
        <v>139</v>
      </c>
      <c r="Z96" s="259" t="s">
        <v>139</v>
      </c>
      <c r="AA96" s="260" t="s">
        <v>139</v>
      </c>
      <c r="AB96" s="440"/>
      <c r="AC96" s="441"/>
      <c r="AD96" s="440"/>
      <c r="AE96" s="441"/>
      <c r="AF96" s="440"/>
      <c r="AG96" s="441"/>
      <c r="AH96" s="440"/>
      <c r="AI96" s="441"/>
      <c r="AJ96" s="440"/>
      <c r="AK96" s="441"/>
      <c r="AL96" s="440"/>
      <c r="AM96" s="441"/>
      <c r="AN96" s="440"/>
      <c r="AO96" s="441"/>
      <c r="AP96" s="199"/>
      <c r="AQ96" s="193"/>
      <c r="AR96" s="193"/>
      <c r="AS96" s="195"/>
      <c r="AT96" s="199"/>
      <c r="AU96" s="193"/>
      <c r="AV96" s="193"/>
      <c r="AW96" s="195"/>
      <c r="AX96" s="199"/>
      <c r="AY96" s="193"/>
      <c r="AZ96" s="193"/>
      <c r="BA96" s="195"/>
      <c r="BB96" s="199"/>
      <c r="BC96" s="193"/>
      <c r="BD96" s="193"/>
      <c r="BE96" s="195"/>
      <c r="BF96" s="497"/>
      <c r="BG96" s="497"/>
      <c r="BH96" s="497"/>
      <c r="BI96" s="498"/>
      <c r="BK96" s="28"/>
    </row>
    <row r="97" spans="1:63" ht="12" customHeight="1">
      <c r="A97" s="221" t="s">
        <v>232</v>
      </c>
      <c r="B97" s="221"/>
      <c r="C97" s="221"/>
      <c r="D97" s="193" t="s">
        <v>264</v>
      </c>
      <c r="E97" s="193"/>
      <c r="F97" s="469" t="s">
        <v>219</v>
      </c>
      <c r="G97" s="470" t="s">
        <v>219</v>
      </c>
      <c r="H97" s="470" t="s">
        <v>219</v>
      </c>
      <c r="I97" s="470" t="s">
        <v>219</v>
      </c>
      <c r="J97" s="470" t="s">
        <v>219</v>
      </c>
      <c r="K97" s="470" t="s">
        <v>219</v>
      </c>
      <c r="L97" s="470" t="s">
        <v>219</v>
      </c>
      <c r="M97" s="470" t="s">
        <v>219</v>
      </c>
      <c r="N97" s="470" t="s">
        <v>219</v>
      </c>
      <c r="O97" s="470" t="s">
        <v>219</v>
      </c>
      <c r="P97" s="470" t="s">
        <v>219</v>
      </c>
      <c r="Q97" s="470" t="s">
        <v>219</v>
      </c>
      <c r="R97" s="470" t="s">
        <v>219</v>
      </c>
      <c r="S97" s="470" t="s">
        <v>219</v>
      </c>
      <c r="T97" s="470" t="s">
        <v>219</v>
      </c>
      <c r="U97" s="470" t="s">
        <v>219</v>
      </c>
      <c r="V97" s="470" t="s">
        <v>219</v>
      </c>
      <c r="W97" s="470" t="s">
        <v>219</v>
      </c>
      <c r="X97" s="470" t="s">
        <v>219</v>
      </c>
      <c r="Y97" s="470" t="s">
        <v>219</v>
      </c>
      <c r="Z97" s="470" t="s">
        <v>219</v>
      </c>
      <c r="AA97" s="471" t="s">
        <v>219</v>
      </c>
      <c r="AB97" s="456">
        <v>2</v>
      </c>
      <c r="AC97" s="457"/>
      <c r="AD97" s="456">
        <v>60</v>
      </c>
      <c r="AE97" s="457"/>
      <c r="AF97" s="522">
        <v>30</v>
      </c>
      <c r="AG97" s="523"/>
      <c r="AH97" s="456">
        <v>30</v>
      </c>
      <c r="AI97" s="457"/>
      <c r="AJ97" s="456">
        <v>0</v>
      </c>
      <c r="AK97" s="457"/>
      <c r="AL97" s="456">
        <v>0</v>
      </c>
      <c r="AM97" s="457"/>
      <c r="AN97" s="456">
        <v>30</v>
      </c>
      <c r="AO97" s="457"/>
      <c r="AP97" s="199"/>
      <c r="AQ97" s="193"/>
      <c r="AR97" s="193"/>
      <c r="AS97" s="195"/>
      <c r="AT97" s="199"/>
      <c r="AU97" s="193"/>
      <c r="AV97" s="193"/>
      <c r="AW97" s="195"/>
      <c r="AX97" s="199"/>
      <c r="AY97" s="193"/>
      <c r="AZ97" s="193">
        <v>2</v>
      </c>
      <c r="BA97" s="195">
        <v>2</v>
      </c>
      <c r="BB97" s="199"/>
      <c r="BC97" s="193"/>
      <c r="BD97" s="193"/>
      <c r="BE97" s="195"/>
      <c r="BF97" s="499" t="str">
        <f>[2]առկա!AA81</f>
        <v>առ. եզր.գն.</v>
      </c>
      <c r="BG97" s="499"/>
      <c r="BH97" s="499"/>
      <c r="BI97" s="500"/>
      <c r="BK97" s="28"/>
    </row>
    <row r="98" spans="1:63" ht="12" customHeight="1">
      <c r="A98" s="221" t="s">
        <v>232</v>
      </c>
      <c r="B98" s="221"/>
      <c r="C98" s="221"/>
      <c r="D98" s="193" t="s">
        <v>251</v>
      </c>
      <c r="E98" s="193"/>
      <c r="F98" s="469" t="s">
        <v>146</v>
      </c>
      <c r="G98" s="470" t="s">
        <v>146</v>
      </c>
      <c r="H98" s="470" t="s">
        <v>146</v>
      </c>
      <c r="I98" s="470" t="s">
        <v>146</v>
      </c>
      <c r="J98" s="470" t="s">
        <v>146</v>
      </c>
      <c r="K98" s="470" t="s">
        <v>146</v>
      </c>
      <c r="L98" s="470" t="s">
        <v>146</v>
      </c>
      <c r="M98" s="470" t="s">
        <v>146</v>
      </c>
      <c r="N98" s="470" t="s">
        <v>146</v>
      </c>
      <c r="O98" s="470" t="s">
        <v>146</v>
      </c>
      <c r="P98" s="470" t="s">
        <v>146</v>
      </c>
      <c r="Q98" s="470" t="s">
        <v>146</v>
      </c>
      <c r="R98" s="470" t="s">
        <v>146</v>
      </c>
      <c r="S98" s="470" t="s">
        <v>146</v>
      </c>
      <c r="T98" s="470" t="s">
        <v>146</v>
      </c>
      <c r="U98" s="470" t="s">
        <v>146</v>
      </c>
      <c r="V98" s="470" t="s">
        <v>146</v>
      </c>
      <c r="W98" s="470" t="s">
        <v>146</v>
      </c>
      <c r="X98" s="470" t="s">
        <v>146</v>
      </c>
      <c r="Y98" s="470" t="s">
        <v>146</v>
      </c>
      <c r="Z98" s="470" t="s">
        <v>146</v>
      </c>
      <c r="AA98" s="471" t="s">
        <v>146</v>
      </c>
      <c r="AB98" s="440"/>
      <c r="AC98" s="441"/>
      <c r="AD98" s="440"/>
      <c r="AE98" s="441"/>
      <c r="AF98" s="440"/>
      <c r="AG98" s="441"/>
      <c r="AH98" s="440"/>
      <c r="AI98" s="441"/>
      <c r="AJ98" s="440"/>
      <c r="AK98" s="441"/>
      <c r="AL98" s="440"/>
      <c r="AM98" s="441"/>
      <c r="AN98" s="440"/>
      <c r="AO98" s="441"/>
      <c r="AP98" s="199"/>
      <c r="AQ98" s="193"/>
      <c r="AR98" s="193"/>
      <c r="AS98" s="195"/>
      <c r="AT98" s="199"/>
      <c r="AU98" s="193"/>
      <c r="AV98" s="193"/>
      <c r="AW98" s="195"/>
      <c r="AX98" s="199"/>
      <c r="AY98" s="193"/>
      <c r="AZ98" s="193"/>
      <c r="BA98" s="195"/>
      <c r="BB98" s="199"/>
      <c r="BC98" s="193"/>
      <c r="BD98" s="193"/>
      <c r="BE98" s="195"/>
      <c r="BF98" s="497"/>
      <c r="BG98" s="497"/>
      <c r="BH98" s="497"/>
      <c r="BI98" s="498"/>
      <c r="BK98" s="28"/>
    </row>
    <row r="99" spans="1:63" ht="12" customHeight="1">
      <c r="A99" s="253" t="s">
        <v>232</v>
      </c>
      <c r="B99" s="254"/>
      <c r="C99" s="255"/>
      <c r="D99" s="256" t="s">
        <v>123</v>
      </c>
      <c r="E99" s="257"/>
      <c r="F99" s="469" t="s">
        <v>220</v>
      </c>
      <c r="G99" s="470" t="s">
        <v>220</v>
      </c>
      <c r="H99" s="470" t="s">
        <v>220</v>
      </c>
      <c r="I99" s="470" t="s">
        <v>220</v>
      </c>
      <c r="J99" s="470" t="s">
        <v>220</v>
      </c>
      <c r="K99" s="470" t="s">
        <v>220</v>
      </c>
      <c r="L99" s="470" t="s">
        <v>220</v>
      </c>
      <c r="M99" s="470" t="s">
        <v>220</v>
      </c>
      <c r="N99" s="470" t="s">
        <v>220</v>
      </c>
      <c r="O99" s="470" t="s">
        <v>220</v>
      </c>
      <c r="P99" s="470" t="s">
        <v>220</v>
      </c>
      <c r="Q99" s="470" t="s">
        <v>220</v>
      </c>
      <c r="R99" s="470" t="s">
        <v>220</v>
      </c>
      <c r="S99" s="470" t="s">
        <v>220</v>
      </c>
      <c r="T99" s="470" t="s">
        <v>220</v>
      </c>
      <c r="U99" s="470" t="s">
        <v>220</v>
      </c>
      <c r="V99" s="470" t="s">
        <v>220</v>
      </c>
      <c r="W99" s="470" t="s">
        <v>220</v>
      </c>
      <c r="X99" s="470" t="s">
        <v>220</v>
      </c>
      <c r="Y99" s="470" t="s">
        <v>220</v>
      </c>
      <c r="Z99" s="470" t="s">
        <v>220</v>
      </c>
      <c r="AA99" s="471" t="s">
        <v>220</v>
      </c>
      <c r="AB99" s="456">
        <v>2</v>
      </c>
      <c r="AC99" s="457"/>
      <c r="AD99" s="456">
        <v>60</v>
      </c>
      <c r="AE99" s="457"/>
      <c r="AF99" s="456">
        <v>26</v>
      </c>
      <c r="AG99" s="457"/>
      <c r="AH99" s="456">
        <v>26</v>
      </c>
      <c r="AI99" s="457"/>
      <c r="AJ99" s="456">
        <v>0</v>
      </c>
      <c r="AK99" s="457"/>
      <c r="AL99" s="456">
        <v>0</v>
      </c>
      <c r="AM99" s="457"/>
      <c r="AN99" s="456">
        <v>34</v>
      </c>
      <c r="AO99" s="457"/>
      <c r="AP99" s="199"/>
      <c r="AQ99" s="193"/>
      <c r="AR99" s="193"/>
      <c r="AS99" s="195"/>
      <c r="AT99" s="199"/>
      <c r="AU99" s="193"/>
      <c r="AV99" s="193"/>
      <c r="AW99" s="195"/>
      <c r="AX99" s="199"/>
      <c r="AY99" s="193"/>
      <c r="AZ99" s="193"/>
      <c r="BA99" s="195"/>
      <c r="BB99" s="199">
        <v>2</v>
      </c>
      <c r="BC99" s="193">
        <v>2</v>
      </c>
      <c r="BD99" s="193"/>
      <c r="BE99" s="195"/>
      <c r="BF99" s="499" t="str">
        <f>[2]առկա!AA83</f>
        <v>առ. եզր.գն.</v>
      </c>
      <c r="BG99" s="499"/>
      <c r="BH99" s="499"/>
      <c r="BI99" s="500"/>
      <c r="BK99" s="28"/>
    </row>
    <row r="100" spans="1:63" ht="12" customHeight="1">
      <c r="A100" s="253" t="s">
        <v>232</v>
      </c>
      <c r="B100" s="254"/>
      <c r="C100" s="255"/>
      <c r="D100" s="256" t="s">
        <v>252</v>
      </c>
      <c r="E100" s="257"/>
      <c r="F100" s="469" t="s">
        <v>159</v>
      </c>
      <c r="G100" s="470" t="s">
        <v>159</v>
      </c>
      <c r="H100" s="470" t="s">
        <v>159</v>
      </c>
      <c r="I100" s="470" t="s">
        <v>159</v>
      </c>
      <c r="J100" s="470" t="s">
        <v>159</v>
      </c>
      <c r="K100" s="470" t="s">
        <v>159</v>
      </c>
      <c r="L100" s="470" t="s">
        <v>159</v>
      </c>
      <c r="M100" s="470" t="s">
        <v>159</v>
      </c>
      <c r="N100" s="470" t="s">
        <v>159</v>
      </c>
      <c r="O100" s="470" t="s">
        <v>159</v>
      </c>
      <c r="P100" s="470" t="s">
        <v>159</v>
      </c>
      <c r="Q100" s="470" t="s">
        <v>159</v>
      </c>
      <c r="R100" s="470" t="s">
        <v>159</v>
      </c>
      <c r="S100" s="470" t="s">
        <v>159</v>
      </c>
      <c r="T100" s="470" t="s">
        <v>159</v>
      </c>
      <c r="U100" s="470" t="s">
        <v>159</v>
      </c>
      <c r="V100" s="470" t="s">
        <v>159</v>
      </c>
      <c r="W100" s="470" t="s">
        <v>159</v>
      </c>
      <c r="X100" s="470" t="s">
        <v>159</v>
      </c>
      <c r="Y100" s="470" t="s">
        <v>159</v>
      </c>
      <c r="Z100" s="470" t="s">
        <v>159</v>
      </c>
      <c r="AA100" s="471" t="s">
        <v>159</v>
      </c>
      <c r="AB100" s="440"/>
      <c r="AC100" s="441"/>
      <c r="AD100" s="440"/>
      <c r="AE100" s="441"/>
      <c r="AF100" s="440"/>
      <c r="AG100" s="441"/>
      <c r="AH100" s="440"/>
      <c r="AI100" s="441"/>
      <c r="AJ100" s="440"/>
      <c r="AK100" s="441"/>
      <c r="AL100" s="440"/>
      <c r="AM100" s="441"/>
      <c r="AN100" s="440"/>
      <c r="AO100" s="441"/>
      <c r="AP100" s="199"/>
      <c r="AQ100" s="193"/>
      <c r="AR100" s="193"/>
      <c r="AS100" s="195"/>
      <c r="AT100" s="199"/>
      <c r="AU100" s="193"/>
      <c r="AV100" s="193"/>
      <c r="AW100" s="195"/>
      <c r="AX100" s="199"/>
      <c r="AY100" s="193"/>
      <c r="AZ100" s="193"/>
      <c r="BA100" s="195"/>
      <c r="BB100" s="199"/>
      <c r="BC100" s="193"/>
      <c r="BD100" s="193"/>
      <c r="BE100" s="195"/>
      <c r="BF100" s="497"/>
      <c r="BG100" s="497"/>
      <c r="BH100" s="497"/>
      <c r="BI100" s="498"/>
      <c r="BK100" s="28"/>
    </row>
    <row r="101" spans="1:63" ht="12" customHeight="1">
      <c r="A101" s="253" t="s">
        <v>232</v>
      </c>
      <c r="B101" s="254"/>
      <c r="C101" s="255"/>
      <c r="D101" s="256" t="s">
        <v>265</v>
      </c>
      <c r="E101" s="257"/>
      <c r="F101" s="469" t="s">
        <v>149</v>
      </c>
      <c r="G101" s="470" t="s">
        <v>149</v>
      </c>
      <c r="H101" s="470" t="s">
        <v>149</v>
      </c>
      <c r="I101" s="470" t="s">
        <v>149</v>
      </c>
      <c r="J101" s="470" t="s">
        <v>149</v>
      </c>
      <c r="K101" s="470" t="s">
        <v>149</v>
      </c>
      <c r="L101" s="470" t="s">
        <v>149</v>
      </c>
      <c r="M101" s="470" t="s">
        <v>149</v>
      </c>
      <c r="N101" s="470" t="s">
        <v>149</v>
      </c>
      <c r="O101" s="470" t="s">
        <v>149</v>
      </c>
      <c r="P101" s="470" t="s">
        <v>149</v>
      </c>
      <c r="Q101" s="470" t="s">
        <v>149</v>
      </c>
      <c r="R101" s="470" t="s">
        <v>149</v>
      </c>
      <c r="S101" s="470" t="s">
        <v>149</v>
      </c>
      <c r="T101" s="470" t="s">
        <v>149</v>
      </c>
      <c r="U101" s="470" t="s">
        <v>149</v>
      </c>
      <c r="V101" s="470" t="s">
        <v>149</v>
      </c>
      <c r="W101" s="470" t="s">
        <v>149</v>
      </c>
      <c r="X101" s="470" t="s">
        <v>149</v>
      </c>
      <c r="Y101" s="470" t="s">
        <v>149</v>
      </c>
      <c r="Z101" s="470" t="s">
        <v>149</v>
      </c>
      <c r="AA101" s="471" t="s">
        <v>149</v>
      </c>
      <c r="AB101" s="522">
        <v>2</v>
      </c>
      <c r="AC101" s="523"/>
      <c r="AD101" s="456">
        <v>60</v>
      </c>
      <c r="AE101" s="457"/>
      <c r="AF101" s="456">
        <v>26</v>
      </c>
      <c r="AG101" s="457"/>
      <c r="AH101" s="456">
        <v>26</v>
      </c>
      <c r="AI101" s="457"/>
      <c r="AJ101" s="456">
        <v>0</v>
      </c>
      <c r="AK101" s="457"/>
      <c r="AL101" s="522">
        <v>0</v>
      </c>
      <c r="AM101" s="523"/>
      <c r="AN101" s="456">
        <v>34</v>
      </c>
      <c r="AO101" s="457"/>
      <c r="AP101" s="199"/>
      <c r="AQ101" s="193"/>
      <c r="AR101" s="193"/>
      <c r="AS101" s="195"/>
      <c r="AT101" s="199"/>
      <c r="AU101" s="193"/>
      <c r="AV101" s="193"/>
      <c r="AW101" s="195"/>
      <c r="AX101" s="199"/>
      <c r="AY101" s="193"/>
      <c r="AZ101" s="193"/>
      <c r="BA101" s="195"/>
      <c r="BB101" s="199">
        <v>2</v>
      </c>
      <c r="BC101" s="193">
        <v>2</v>
      </c>
      <c r="BD101" s="193"/>
      <c r="BE101" s="195"/>
      <c r="BF101" s="499" t="str">
        <f>[2]առկա!AA85</f>
        <v>առ. եզր. գն.</v>
      </c>
      <c r="BG101" s="499"/>
      <c r="BH101" s="499"/>
      <c r="BI101" s="500"/>
      <c r="BK101" s="28"/>
    </row>
    <row r="102" spans="1:63" ht="16.5" customHeight="1" thickBot="1">
      <c r="A102" s="379" t="s">
        <v>232</v>
      </c>
      <c r="B102" s="379"/>
      <c r="C102" s="379"/>
      <c r="D102" s="380" t="s">
        <v>123</v>
      </c>
      <c r="E102" s="380"/>
      <c r="F102" s="466" t="s">
        <v>221</v>
      </c>
      <c r="G102" s="467" t="s">
        <v>221</v>
      </c>
      <c r="H102" s="467" t="s">
        <v>221</v>
      </c>
      <c r="I102" s="467" t="s">
        <v>221</v>
      </c>
      <c r="J102" s="467" t="s">
        <v>221</v>
      </c>
      <c r="K102" s="467" t="s">
        <v>221</v>
      </c>
      <c r="L102" s="467" t="s">
        <v>221</v>
      </c>
      <c r="M102" s="467" t="s">
        <v>221</v>
      </c>
      <c r="N102" s="467" t="s">
        <v>221</v>
      </c>
      <c r="O102" s="467" t="s">
        <v>221</v>
      </c>
      <c r="P102" s="467" t="s">
        <v>221</v>
      </c>
      <c r="Q102" s="467" t="s">
        <v>221</v>
      </c>
      <c r="R102" s="467" t="s">
        <v>221</v>
      </c>
      <c r="S102" s="467" t="s">
        <v>221</v>
      </c>
      <c r="T102" s="467" t="s">
        <v>221</v>
      </c>
      <c r="U102" s="467" t="s">
        <v>221</v>
      </c>
      <c r="V102" s="467" t="s">
        <v>221</v>
      </c>
      <c r="W102" s="467" t="s">
        <v>221</v>
      </c>
      <c r="X102" s="467" t="s">
        <v>221</v>
      </c>
      <c r="Y102" s="467" t="s">
        <v>221</v>
      </c>
      <c r="Z102" s="467" t="s">
        <v>221</v>
      </c>
      <c r="AA102" s="468" t="s">
        <v>221</v>
      </c>
      <c r="AB102" s="440"/>
      <c r="AC102" s="441"/>
      <c r="AD102" s="522"/>
      <c r="AE102" s="523"/>
      <c r="AF102" s="522"/>
      <c r="AG102" s="523"/>
      <c r="AH102" s="541"/>
      <c r="AI102" s="542"/>
      <c r="AJ102" s="522"/>
      <c r="AK102" s="523"/>
      <c r="AL102" s="541"/>
      <c r="AM102" s="542"/>
      <c r="AN102" s="541"/>
      <c r="AO102" s="542"/>
      <c r="AP102" s="200"/>
      <c r="AQ102" s="194"/>
      <c r="AR102" s="194"/>
      <c r="AS102" s="196"/>
      <c r="AT102" s="200"/>
      <c r="AU102" s="194"/>
      <c r="AV102" s="194"/>
      <c r="AW102" s="196"/>
      <c r="AX102" s="200"/>
      <c r="AY102" s="194"/>
      <c r="AZ102" s="194"/>
      <c r="BA102" s="196"/>
      <c r="BB102" s="200"/>
      <c r="BC102" s="194"/>
      <c r="BD102" s="194"/>
      <c r="BE102" s="196"/>
      <c r="BF102" s="549"/>
      <c r="BG102" s="549"/>
      <c r="BH102" s="549"/>
      <c r="BI102" s="550"/>
      <c r="BK102" s="28"/>
    </row>
    <row r="103" spans="1:63" ht="19.5" customHeight="1" thickBot="1">
      <c r="A103" s="421" t="s">
        <v>95</v>
      </c>
      <c r="B103" s="422"/>
      <c r="C103" s="422"/>
      <c r="D103" s="422"/>
      <c r="E103" s="422"/>
      <c r="F103" s="422"/>
      <c r="G103" s="422"/>
      <c r="H103" s="422"/>
      <c r="I103" s="422"/>
      <c r="J103" s="422"/>
      <c r="K103" s="422"/>
      <c r="L103" s="422"/>
      <c r="M103" s="422"/>
      <c r="N103" s="422"/>
      <c r="O103" s="422"/>
      <c r="P103" s="422"/>
      <c r="Q103" s="422"/>
      <c r="R103" s="422"/>
      <c r="S103" s="422"/>
      <c r="T103" s="422"/>
      <c r="U103" s="422"/>
      <c r="V103" s="422"/>
      <c r="W103" s="422"/>
      <c r="X103" s="422"/>
      <c r="Y103" s="422"/>
      <c r="Z103" s="422"/>
      <c r="AA103" s="423"/>
      <c r="AB103" s="472">
        <f>SUM(AB104:AC105,AB107:AC110)</f>
        <v>34</v>
      </c>
      <c r="AC103" s="407"/>
      <c r="AD103" s="248">
        <f>SUM(AD107:AE110,AD104:AE105)</f>
        <v>1020</v>
      </c>
      <c r="AE103" s="250"/>
      <c r="AF103" s="252">
        <f t="shared" ref="AF103" si="32">AF107+AF108+AF109+AF110</f>
        <v>0</v>
      </c>
      <c r="AG103" s="492"/>
      <c r="AH103" s="248">
        <f t="shared" ref="AH103" si="33">AH107+AH108+AH109+AH110</f>
        <v>0</v>
      </c>
      <c r="AI103" s="250"/>
      <c r="AJ103" s="248">
        <f t="shared" ref="AJ103" si="34">AJ107+AJ108+AJ109+AJ110</f>
        <v>0</v>
      </c>
      <c r="AK103" s="250"/>
      <c r="AL103" s="248">
        <f t="shared" ref="AL103" si="35">AL107+AL108+AL109+AL110</f>
        <v>0</v>
      </c>
      <c r="AM103" s="492"/>
      <c r="AN103" s="248">
        <f t="shared" ref="AN103" si="36">AN107+AN108+AN109+AN110</f>
        <v>900</v>
      </c>
      <c r="AO103" s="250"/>
      <c r="AP103" s="139">
        <f>AP104+AP105</f>
        <v>0</v>
      </c>
      <c r="AQ103" s="140">
        <f t="shared" ref="AQ103:BD103" si="37">AQ104+AQ105</f>
        <v>0</v>
      </c>
      <c r="AR103" s="140">
        <f t="shared" si="37"/>
        <v>0</v>
      </c>
      <c r="AS103" s="145">
        <f t="shared" si="37"/>
        <v>0</v>
      </c>
      <c r="AT103" s="140">
        <f t="shared" si="37"/>
        <v>0</v>
      </c>
      <c r="AU103" s="140">
        <f t="shared" si="37"/>
        <v>0</v>
      </c>
      <c r="AV103" s="140">
        <f t="shared" si="37"/>
        <v>0</v>
      </c>
      <c r="AW103" s="145">
        <f t="shared" si="37"/>
        <v>0</v>
      </c>
      <c r="AX103" s="140">
        <f t="shared" si="37"/>
        <v>0</v>
      </c>
      <c r="AY103" s="140">
        <f t="shared" si="37"/>
        <v>0</v>
      </c>
      <c r="AZ103" s="140">
        <f t="shared" si="37"/>
        <v>2</v>
      </c>
      <c r="BA103" s="140">
        <f t="shared" si="37"/>
        <v>0</v>
      </c>
      <c r="BB103" s="140">
        <f t="shared" si="37"/>
        <v>2</v>
      </c>
      <c r="BC103" s="140">
        <f t="shared" si="37"/>
        <v>0</v>
      </c>
      <c r="BD103" s="140">
        <f t="shared" si="37"/>
        <v>0</v>
      </c>
      <c r="BE103" s="141">
        <f>BE104+BE105</f>
        <v>0</v>
      </c>
      <c r="BF103" s="215"/>
      <c r="BG103" s="216"/>
      <c r="BH103" s="216"/>
      <c r="BI103" s="217"/>
      <c r="BK103" s="28"/>
    </row>
    <row r="104" spans="1:63" ht="12" customHeight="1">
      <c r="A104" s="367" t="s">
        <v>232</v>
      </c>
      <c r="B104" s="367"/>
      <c r="C104" s="367"/>
      <c r="D104" s="475" t="s">
        <v>90</v>
      </c>
      <c r="E104" s="476"/>
      <c r="F104" s="477" t="str">
        <f>[2]առկա!C88</f>
        <v>Կուրսային աշխատանք-1</v>
      </c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  <c r="AA104" s="479"/>
      <c r="AB104" s="490">
        <v>2</v>
      </c>
      <c r="AC104" s="491"/>
      <c r="AD104" s="490">
        <v>60</v>
      </c>
      <c r="AE104" s="491"/>
      <c r="AF104" s="490">
        <v>0</v>
      </c>
      <c r="AG104" s="491"/>
      <c r="AH104" s="490">
        <v>0</v>
      </c>
      <c r="AI104" s="491"/>
      <c r="AJ104" s="490">
        <v>0</v>
      </c>
      <c r="AK104" s="491"/>
      <c r="AL104" s="238">
        <v>0</v>
      </c>
      <c r="AM104" s="239"/>
      <c r="AN104" s="490">
        <v>60</v>
      </c>
      <c r="AO104" s="491"/>
      <c r="AP104" s="118"/>
      <c r="AQ104" s="84"/>
      <c r="AR104" s="84"/>
      <c r="AS104" s="119"/>
      <c r="AT104" s="118"/>
      <c r="AU104" s="84"/>
      <c r="AV104" s="84"/>
      <c r="AW104" s="119"/>
      <c r="AX104" s="118"/>
      <c r="AY104" s="84"/>
      <c r="AZ104" s="84">
        <v>2</v>
      </c>
      <c r="BA104" s="119"/>
      <c r="BB104" s="118"/>
      <c r="BC104" s="84"/>
      <c r="BD104" s="84"/>
      <c r="BE104" s="119"/>
      <c r="BF104" s="543" t="s">
        <v>222</v>
      </c>
      <c r="BG104" s="544" t="s">
        <v>222</v>
      </c>
      <c r="BH104" s="544" t="s">
        <v>222</v>
      </c>
      <c r="BI104" s="545" t="s">
        <v>222</v>
      </c>
      <c r="BK104" s="28"/>
    </row>
    <row r="105" spans="1:63" ht="15.75" customHeight="1" thickBot="1">
      <c r="A105" s="483" t="s">
        <v>232</v>
      </c>
      <c r="B105" s="483"/>
      <c r="C105" s="483"/>
      <c r="D105" s="473" t="s">
        <v>122</v>
      </c>
      <c r="E105" s="474"/>
      <c r="F105" s="480" t="str">
        <f>[2]առկա!C89</f>
        <v>Կուրսային աշխատանք-2</v>
      </c>
      <c r="G105" s="481"/>
      <c r="H105" s="481"/>
      <c r="I105" s="481"/>
      <c r="J105" s="481"/>
      <c r="K105" s="481"/>
      <c r="L105" s="481"/>
      <c r="M105" s="481"/>
      <c r="N105" s="481"/>
      <c r="O105" s="481"/>
      <c r="P105" s="481"/>
      <c r="Q105" s="481"/>
      <c r="R105" s="481"/>
      <c r="S105" s="481"/>
      <c r="T105" s="481"/>
      <c r="U105" s="481"/>
      <c r="V105" s="481"/>
      <c r="W105" s="481"/>
      <c r="X105" s="481"/>
      <c r="Y105" s="481"/>
      <c r="Z105" s="481"/>
      <c r="AA105" s="482"/>
      <c r="AB105" s="236">
        <v>2</v>
      </c>
      <c r="AC105" s="237"/>
      <c r="AD105" s="236">
        <v>60</v>
      </c>
      <c r="AE105" s="237"/>
      <c r="AF105" s="246">
        <v>0</v>
      </c>
      <c r="AG105" s="246"/>
      <c r="AH105" s="238">
        <v>0</v>
      </c>
      <c r="AI105" s="239"/>
      <c r="AJ105" s="238">
        <v>0</v>
      </c>
      <c r="AK105" s="239"/>
      <c r="AL105" s="238">
        <v>0</v>
      </c>
      <c r="AM105" s="239"/>
      <c r="AN105" s="236">
        <v>60</v>
      </c>
      <c r="AO105" s="237"/>
      <c r="AP105" s="114"/>
      <c r="AQ105" s="85"/>
      <c r="AR105" s="85"/>
      <c r="AS105" s="115"/>
      <c r="AT105" s="114"/>
      <c r="AU105" s="85"/>
      <c r="AV105" s="85"/>
      <c r="AW105" s="115"/>
      <c r="AX105" s="114"/>
      <c r="AY105" s="85"/>
      <c r="AZ105" s="85"/>
      <c r="BA105" s="115"/>
      <c r="BB105" s="114">
        <v>2</v>
      </c>
      <c r="BC105" s="85"/>
      <c r="BD105" s="85"/>
      <c r="BE105" s="115"/>
      <c r="BF105" s="546" t="s">
        <v>222</v>
      </c>
      <c r="BG105" s="547" t="s">
        <v>222</v>
      </c>
      <c r="BH105" s="547" t="s">
        <v>222</v>
      </c>
      <c r="BI105" s="548" t="s">
        <v>222</v>
      </c>
      <c r="BK105" s="28"/>
    </row>
    <row r="106" spans="1:63" ht="18.75" customHeight="1" thickBot="1">
      <c r="A106" s="432"/>
      <c r="B106" s="433"/>
      <c r="C106" s="433"/>
      <c r="D106" s="433"/>
      <c r="E106" s="433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4"/>
      <c r="AB106" s="553"/>
      <c r="AC106" s="554"/>
      <c r="AD106" s="553"/>
      <c r="AE106" s="554"/>
      <c r="AF106" s="555"/>
      <c r="AG106" s="555"/>
      <c r="AH106" s="553"/>
      <c r="AI106" s="554"/>
      <c r="AJ106" s="553"/>
      <c r="AK106" s="554"/>
      <c r="AL106" s="553"/>
      <c r="AM106" s="555"/>
      <c r="AN106" s="553"/>
      <c r="AO106" s="554"/>
      <c r="AP106" s="117"/>
      <c r="AQ106" s="124"/>
      <c r="AR106" s="124"/>
      <c r="AS106" s="125"/>
      <c r="AT106" s="124"/>
      <c r="AU106" s="124"/>
      <c r="AV106" s="124"/>
      <c r="AW106" s="125"/>
      <c r="AX106" s="124"/>
      <c r="AY106" s="124"/>
      <c r="AZ106" s="124"/>
      <c r="BA106" s="173"/>
      <c r="BB106" s="117"/>
      <c r="BC106" s="124"/>
      <c r="BD106" s="124"/>
      <c r="BE106" s="125"/>
      <c r="BF106" s="86"/>
      <c r="BG106" s="86"/>
      <c r="BH106" s="86"/>
      <c r="BI106" s="87"/>
      <c r="BK106" s="28"/>
    </row>
    <row r="107" spans="1:63" ht="12" customHeight="1">
      <c r="A107" s="367"/>
      <c r="B107" s="367"/>
      <c r="C107" s="367"/>
      <c r="D107" s="368"/>
      <c r="E107" s="368"/>
      <c r="F107" s="487" t="s">
        <v>266</v>
      </c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8"/>
      <c r="V107" s="488"/>
      <c r="W107" s="488"/>
      <c r="X107" s="488"/>
      <c r="Y107" s="488"/>
      <c r="Z107" s="488"/>
      <c r="AA107" s="489"/>
      <c r="AB107" s="410">
        <v>2</v>
      </c>
      <c r="AC107" s="411"/>
      <c r="AD107" s="353">
        <v>60</v>
      </c>
      <c r="AE107" s="354"/>
      <c r="AF107" s="490">
        <v>0</v>
      </c>
      <c r="AG107" s="491"/>
      <c r="AH107" s="238">
        <v>0</v>
      </c>
      <c r="AI107" s="239"/>
      <c r="AJ107" s="490">
        <v>0</v>
      </c>
      <c r="AK107" s="491"/>
      <c r="AL107" s="238">
        <v>0</v>
      </c>
      <c r="AM107" s="239"/>
      <c r="AN107" s="410">
        <v>60</v>
      </c>
      <c r="AO107" s="411"/>
      <c r="AP107" s="154"/>
      <c r="AQ107" s="150"/>
      <c r="AR107" s="150"/>
      <c r="AS107" s="151"/>
      <c r="AT107" s="99"/>
      <c r="AU107" s="96"/>
      <c r="AV107" s="96"/>
      <c r="AW107" s="169"/>
      <c r="AX107" s="154"/>
      <c r="AY107" s="150"/>
      <c r="AZ107" s="150"/>
      <c r="BA107" s="184"/>
      <c r="BB107" s="170">
        <v>2</v>
      </c>
      <c r="BC107" s="163"/>
      <c r="BD107" s="163"/>
      <c r="BE107" s="168"/>
      <c r="BF107" s="484" t="s">
        <v>176</v>
      </c>
      <c r="BG107" s="485" t="s">
        <v>176</v>
      </c>
      <c r="BH107" s="485" t="s">
        <v>176</v>
      </c>
      <c r="BI107" s="486" t="s">
        <v>176</v>
      </c>
      <c r="BK107" s="28"/>
    </row>
    <row r="108" spans="1:63" ht="12" customHeight="1">
      <c r="A108" s="221"/>
      <c r="B108" s="221"/>
      <c r="C108" s="221"/>
      <c r="D108" s="193"/>
      <c r="E108" s="193"/>
      <c r="F108" s="240" t="s">
        <v>268</v>
      </c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1"/>
      <c r="AB108" s="242">
        <v>4</v>
      </c>
      <c r="AC108" s="243"/>
      <c r="AD108" s="244">
        <v>120</v>
      </c>
      <c r="AE108" s="245"/>
      <c r="AF108" s="246">
        <v>0</v>
      </c>
      <c r="AG108" s="246"/>
      <c r="AH108" s="238">
        <v>0</v>
      </c>
      <c r="AI108" s="239"/>
      <c r="AJ108" s="238">
        <v>0</v>
      </c>
      <c r="AK108" s="239"/>
      <c r="AL108" s="238">
        <v>0</v>
      </c>
      <c r="AM108" s="239"/>
      <c r="AN108" s="242">
        <v>120</v>
      </c>
      <c r="AO108" s="243"/>
      <c r="AP108" s="152"/>
      <c r="AQ108" s="146"/>
      <c r="AR108" s="146"/>
      <c r="AS108" s="148"/>
      <c r="AT108" s="94"/>
      <c r="AU108" s="92"/>
      <c r="AV108" s="92"/>
      <c r="AW108" s="160"/>
      <c r="AX108" s="152"/>
      <c r="AY108" s="146"/>
      <c r="AZ108" s="146"/>
      <c r="BA108" s="160"/>
      <c r="BB108" s="152"/>
      <c r="BC108" s="146"/>
      <c r="BD108" s="146">
        <v>4</v>
      </c>
      <c r="BE108" s="148"/>
      <c r="BF108" s="201" t="s">
        <v>223</v>
      </c>
      <c r="BG108" s="202" t="s">
        <v>223</v>
      </c>
      <c r="BH108" s="202" t="s">
        <v>223</v>
      </c>
      <c r="BI108" s="203" t="s">
        <v>223</v>
      </c>
      <c r="BK108" s="28"/>
    </row>
    <row r="109" spans="1:63" ht="12" customHeight="1">
      <c r="A109" s="221"/>
      <c r="B109" s="221"/>
      <c r="C109" s="221"/>
      <c r="D109" s="193"/>
      <c r="E109" s="193"/>
      <c r="F109" s="240" t="s">
        <v>267</v>
      </c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1"/>
      <c r="AB109" s="242">
        <v>4</v>
      </c>
      <c r="AC109" s="243"/>
      <c r="AD109" s="244">
        <v>120</v>
      </c>
      <c r="AE109" s="245"/>
      <c r="AF109" s="246">
        <v>0</v>
      </c>
      <c r="AG109" s="246"/>
      <c r="AH109" s="238">
        <v>0</v>
      </c>
      <c r="AI109" s="239"/>
      <c r="AJ109" s="238">
        <v>0</v>
      </c>
      <c r="AK109" s="239"/>
      <c r="AL109" s="238">
        <v>0</v>
      </c>
      <c r="AM109" s="239"/>
      <c r="AN109" s="242">
        <v>120</v>
      </c>
      <c r="AO109" s="243"/>
      <c r="AP109" s="152"/>
      <c r="AQ109" s="146"/>
      <c r="AR109" s="146"/>
      <c r="AS109" s="148"/>
      <c r="AT109" s="94"/>
      <c r="AU109" s="92"/>
      <c r="AV109" s="92"/>
      <c r="AW109" s="160"/>
      <c r="AX109" s="152"/>
      <c r="AY109" s="146"/>
      <c r="AZ109" s="146"/>
      <c r="BA109" s="160"/>
      <c r="BB109" s="152"/>
      <c r="BC109" s="146"/>
      <c r="BD109" s="146">
        <v>4</v>
      </c>
      <c r="BE109" s="148"/>
      <c r="BF109" s="201" t="s">
        <v>223</v>
      </c>
      <c r="BG109" s="202" t="s">
        <v>223</v>
      </c>
      <c r="BH109" s="202" t="s">
        <v>223</v>
      </c>
      <c r="BI109" s="203" t="s">
        <v>223</v>
      </c>
      <c r="BK109" s="28"/>
    </row>
    <row r="110" spans="1:63" ht="21" customHeight="1" thickBot="1">
      <c r="A110" s="222"/>
      <c r="B110" s="223"/>
      <c r="C110" s="224"/>
      <c r="D110" s="225"/>
      <c r="E110" s="226"/>
      <c r="F110" s="230" t="s">
        <v>277</v>
      </c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1"/>
      <c r="AB110" s="232">
        <v>20</v>
      </c>
      <c r="AC110" s="233"/>
      <c r="AD110" s="234">
        <v>600</v>
      </c>
      <c r="AE110" s="235"/>
      <c r="AF110" s="236">
        <v>0</v>
      </c>
      <c r="AG110" s="237"/>
      <c r="AH110" s="238">
        <v>0</v>
      </c>
      <c r="AI110" s="239"/>
      <c r="AJ110" s="238">
        <v>0</v>
      </c>
      <c r="AK110" s="239"/>
      <c r="AL110" s="238">
        <v>0</v>
      </c>
      <c r="AM110" s="239"/>
      <c r="AN110" s="232">
        <v>600</v>
      </c>
      <c r="AO110" s="233"/>
      <c r="AP110" s="153"/>
      <c r="AQ110" s="147"/>
      <c r="AR110" s="147"/>
      <c r="AS110" s="149"/>
      <c r="AT110" s="93"/>
      <c r="AU110" s="126"/>
      <c r="AV110" s="126"/>
      <c r="AW110" s="158"/>
      <c r="AX110" s="153"/>
      <c r="AY110" s="147"/>
      <c r="AZ110" s="147"/>
      <c r="BA110" s="158"/>
      <c r="BB110" s="153"/>
      <c r="BC110" s="147"/>
      <c r="BD110" s="147">
        <v>20</v>
      </c>
      <c r="BE110" s="149"/>
      <c r="BF110" s="227" t="s">
        <v>224</v>
      </c>
      <c r="BG110" s="228" t="s">
        <v>224</v>
      </c>
      <c r="BH110" s="228" t="s">
        <v>224</v>
      </c>
      <c r="BI110" s="229" t="s">
        <v>224</v>
      </c>
      <c r="BK110" s="28"/>
    </row>
    <row r="111" spans="1:63" ht="18" customHeight="1" thickBot="1">
      <c r="A111" s="248" t="s">
        <v>98</v>
      </c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50"/>
      <c r="AB111" s="252">
        <v>240</v>
      </c>
      <c r="AC111" s="250"/>
      <c r="AD111" s="249">
        <f>SUM(AD107:AE110,AD104:AE105,AD91:AE102,AD52:AE89,AD40:AE49,AD26:AE37)</f>
        <v>7200</v>
      </c>
      <c r="AE111" s="250"/>
      <c r="AF111" s="249">
        <f t="shared" ref="AF111" si="38">SUM(AF107:AG110,AF104:AG105,AF91:AG102,AF52:AG89,AF40:AG49,AF26:AG37)</f>
        <v>2996</v>
      </c>
      <c r="AG111" s="250"/>
      <c r="AH111" s="249">
        <f t="shared" ref="AH111" si="39">SUM(AH107:AI110,AH104:AI105,AH91:AI102,AH52:AI89,AH40:AI49,AH26:AI37)</f>
        <v>1478</v>
      </c>
      <c r="AI111" s="250"/>
      <c r="AJ111" s="249">
        <f t="shared" ref="AJ111" si="40">SUM(AJ107:AK110,AJ104:AK105,AJ91:AK102,AJ52:AK89,AJ40:AK49,AJ26:AK37)</f>
        <v>888</v>
      </c>
      <c r="AK111" s="250"/>
      <c r="AL111" s="249">
        <f t="shared" ref="AL111" si="41">SUM(AL107:AM110,AL104:AM105,AL91:AM102,AL52:AM89,AL40:AM49,AL26:AM37)</f>
        <v>634</v>
      </c>
      <c r="AM111" s="250"/>
      <c r="AN111" s="249">
        <f t="shared" ref="AN111" si="42">SUM(AN107:AO110,AN104:AO105,AN91:AO102,AN52:AO89,AN40:AO49,AN26:AO37)</f>
        <v>4204</v>
      </c>
      <c r="AO111" s="250"/>
      <c r="AP111" s="161">
        <f>SUM(AP107:AP110,AP104:AP105,AP91:AP102,AP52:AP89,AP40:AQ49,AP26:AP38)</f>
        <v>30</v>
      </c>
      <c r="AQ111" s="178">
        <f t="shared" ref="AQ111:BA111" si="43">SUM(AQ107:AQ110,AQ104:AQ105,AQ91:AQ102,AQ52:AQ89,AQ40:AR49,AQ26:AQ38)</f>
        <v>30</v>
      </c>
      <c r="AR111" s="178">
        <f t="shared" si="43"/>
        <v>30</v>
      </c>
      <c r="AS111" s="178">
        <v>30</v>
      </c>
      <c r="AT111" s="178">
        <v>30</v>
      </c>
      <c r="AU111" s="178">
        <v>30</v>
      </c>
      <c r="AV111" s="178">
        <v>30</v>
      </c>
      <c r="AW111" s="178">
        <f t="shared" si="43"/>
        <v>30</v>
      </c>
      <c r="AX111" s="178">
        <f t="shared" si="43"/>
        <v>30</v>
      </c>
      <c r="AY111" s="178">
        <f t="shared" si="43"/>
        <v>28</v>
      </c>
      <c r="AZ111" s="178">
        <f t="shared" si="43"/>
        <v>30</v>
      </c>
      <c r="BA111" s="178">
        <f t="shared" si="43"/>
        <v>28</v>
      </c>
      <c r="BB111" s="162">
        <f t="shared" ref="BB111" si="44">SUM(BB107:BB110,BB104:BB105,BB91:BB102,BB52:BB89,BB40:BC49,BB26:BB38)</f>
        <v>32</v>
      </c>
      <c r="BC111" s="162">
        <f t="shared" ref="BC111:BD111" si="45">SUM(BC107:BC110,BC104:BC105,BC91:BC102,BC52:BC89,BC40:BD49,BC26:BC38)</f>
        <v>28</v>
      </c>
      <c r="BD111" s="162">
        <f t="shared" si="45"/>
        <v>28</v>
      </c>
      <c r="BE111" s="116">
        <f>BE50+BE24</f>
        <v>0</v>
      </c>
      <c r="BF111" s="215"/>
      <c r="BG111" s="216"/>
      <c r="BH111" s="216"/>
      <c r="BI111" s="217"/>
      <c r="BK111" s="28"/>
    </row>
    <row r="112" spans="1:63">
      <c r="A112" s="64"/>
      <c r="B112" s="64"/>
      <c r="C112" s="64"/>
      <c r="D112" s="64"/>
      <c r="E112" s="64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18"/>
      <c r="AC112" s="218"/>
      <c r="AD112" s="220"/>
      <c r="AE112" s="220"/>
      <c r="AF112" s="220"/>
      <c r="AG112" s="220"/>
      <c r="AH112" s="247"/>
      <c r="AI112" s="247"/>
      <c r="AJ112" s="247"/>
      <c r="AK112" s="247"/>
      <c r="AL112" s="247"/>
      <c r="AM112" s="247"/>
      <c r="AN112" s="247"/>
      <c r="AO112" s="247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214"/>
      <c r="BG112" s="214"/>
      <c r="BH112" s="214"/>
      <c r="BI112" s="214"/>
    </row>
    <row r="114" spans="45:63">
      <c r="AS114" s="8"/>
    </row>
    <row r="128" spans="45:63">
      <c r="BJ128" s="28"/>
      <c r="BK128" s="28"/>
    </row>
    <row r="129" spans="62:63">
      <c r="BJ129" s="28"/>
      <c r="BK129" s="28"/>
    </row>
    <row r="130" spans="62:63">
      <c r="BJ130" s="28"/>
      <c r="BK130" s="28"/>
    </row>
    <row r="131" spans="62:63">
      <c r="BJ131" s="28"/>
      <c r="BK131" s="28"/>
    </row>
    <row r="132" spans="62:63">
      <c r="BJ132" s="28"/>
      <c r="BK132" s="28"/>
    </row>
    <row r="133" spans="62:63">
      <c r="BJ133" s="28"/>
      <c r="BK133" s="28"/>
    </row>
    <row r="134" spans="62:63">
      <c r="BJ134" s="28"/>
      <c r="BK134" s="28"/>
    </row>
    <row r="135" spans="62:63">
      <c r="BJ135" s="28"/>
      <c r="BK135" s="28"/>
    </row>
    <row r="136" spans="62:63">
      <c r="BJ136" s="28"/>
      <c r="BK136" s="28"/>
    </row>
    <row r="137" spans="62:63">
      <c r="BJ137" s="28"/>
      <c r="BK137" s="28"/>
    </row>
    <row r="138" spans="62:63">
      <c r="BJ138" s="45"/>
      <c r="BK138" s="45"/>
    </row>
    <row r="139" spans="62:63">
      <c r="BJ139" s="28"/>
      <c r="BK139" s="28"/>
    </row>
    <row r="140" spans="62:63">
      <c r="BJ140" s="219"/>
      <c r="BK140" s="219"/>
    </row>
    <row r="141" spans="62:63">
      <c r="BJ141" s="219"/>
      <c r="BK141" s="219"/>
    </row>
    <row r="142" spans="62:63">
      <c r="BJ142" s="219"/>
      <c r="BK142" s="219"/>
    </row>
    <row r="143" spans="62:63">
      <c r="BJ143" s="219"/>
      <c r="BK143" s="219"/>
    </row>
    <row r="144" spans="62:63">
      <c r="BJ144" s="219"/>
      <c r="BK144" s="219"/>
    </row>
    <row r="145" spans="62:63">
      <c r="BJ145" s="218"/>
      <c r="BK145" s="218"/>
    </row>
    <row r="146" spans="62:63">
      <c r="BJ146" s="218"/>
      <c r="BK146" s="218"/>
    </row>
    <row r="147" spans="62:63">
      <c r="BJ147" s="218"/>
      <c r="BK147" s="218"/>
    </row>
    <row r="148" spans="62:63">
      <c r="BJ148" s="218"/>
      <c r="BK148" s="218"/>
    </row>
    <row r="149" spans="62:63">
      <c r="BJ149" s="40"/>
      <c r="BK149" s="40"/>
    </row>
    <row r="150" spans="62:63">
      <c r="BJ150" s="40"/>
      <c r="BK150" s="40"/>
    </row>
    <row r="151" spans="62:63">
      <c r="BJ151" s="40"/>
      <c r="BK151" s="40"/>
    </row>
    <row r="152" spans="62:63">
      <c r="BJ152" s="40"/>
      <c r="BK152" s="40"/>
    </row>
    <row r="153" spans="62:63">
      <c r="BJ153" s="40"/>
      <c r="BK153" s="40"/>
    </row>
    <row r="154" spans="62:63">
      <c r="BJ154" s="218"/>
      <c r="BK154" s="218"/>
    </row>
    <row r="155" spans="62:63">
      <c r="BJ155" s="218"/>
      <c r="BK155" s="218"/>
    </row>
    <row r="156" spans="62:63">
      <c r="BJ156" s="218"/>
      <c r="BK156" s="218"/>
    </row>
    <row r="157" spans="62:63">
      <c r="BJ157" s="218"/>
      <c r="BK157" s="218"/>
    </row>
    <row r="158" spans="62:63">
      <c r="BJ158" s="218"/>
      <c r="BK158" s="218"/>
    </row>
    <row r="159" spans="62:63">
      <c r="BJ159" s="218"/>
      <c r="BK159" s="218"/>
    </row>
    <row r="160" spans="62:63">
      <c r="BJ160" s="218"/>
      <c r="BK160" s="218"/>
    </row>
    <row r="161" spans="62:63">
      <c r="BJ161" s="218"/>
      <c r="BK161" s="218"/>
    </row>
    <row r="162" spans="62:63">
      <c r="BJ162" s="218"/>
      <c r="BK162" s="218"/>
    </row>
    <row r="163" spans="62:63">
      <c r="BJ163" s="218"/>
      <c r="BK163" s="218"/>
    </row>
    <row r="164" spans="62:63">
      <c r="BJ164" s="218"/>
      <c r="BK164" s="218"/>
    </row>
    <row r="165" spans="62:63">
      <c r="BJ165" s="218"/>
      <c r="BK165" s="218"/>
    </row>
    <row r="166" spans="62:63">
      <c r="BJ166" s="220"/>
      <c r="BK166" s="220"/>
    </row>
    <row r="167" spans="62:63">
      <c r="BJ167" s="220"/>
      <c r="BK167" s="220"/>
    </row>
    <row r="168" spans="62:63">
      <c r="BJ168" s="220"/>
      <c r="BK168" s="220"/>
    </row>
    <row r="169" spans="62:63">
      <c r="BJ169" s="220"/>
      <c r="BK169" s="220"/>
    </row>
    <row r="170" spans="62:63">
      <c r="BJ170" s="220"/>
      <c r="BK170" s="220"/>
    </row>
    <row r="171" spans="62:63">
      <c r="BJ171" s="220"/>
      <c r="BK171" s="220"/>
    </row>
    <row r="172" spans="62:63">
      <c r="BJ172" s="220"/>
      <c r="BK172" s="220"/>
    </row>
    <row r="173" spans="62:63">
      <c r="BJ173" s="220"/>
      <c r="BK173" s="220"/>
    </row>
    <row r="174" spans="62:63">
      <c r="BJ174" s="220"/>
      <c r="BK174" s="220"/>
    </row>
    <row r="175" spans="62:63">
      <c r="BJ175" s="218"/>
      <c r="BK175" s="218"/>
    </row>
    <row r="176" spans="62:63">
      <c r="BJ176" s="218"/>
      <c r="BK176" s="218"/>
    </row>
    <row r="177" spans="62:63">
      <c r="BJ177" s="218"/>
      <c r="BK177" s="218"/>
    </row>
    <row r="178" spans="62:63">
      <c r="BJ178" s="218"/>
      <c r="BK178" s="218"/>
    </row>
    <row r="179" spans="62:63">
      <c r="BJ179" s="218"/>
      <c r="BK179" s="218"/>
    </row>
    <row r="180" spans="62:63">
      <c r="BJ180" s="218"/>
      <c r="BK180" s="218"/>
    </row>
    <row r="181" spans="62:63">
      <c r="BJ181" s="218"/>
      <c r="BK181" s="218"/>
    </row>
    <row r="182" spans="62:63">
      <c r="BJ182" s="218"/>
      <c r="BK182" s="218"/>
    </row>
    <row r="183" spans="62:63">
      <c r="BJ183" s="218"/>
      <c r="BK183" s="218"/>
    </row>
    <row r="184" spans="62:63">
      <c r="BJ184" s="218"/>
      <c r="BK184" s="218"/>
    </row>
    <row r="185" spans="62:63">
      <c r="BJ185" s="218"/>
      <c r="BK185" s="218"/>
    </row>
    <row r="186" spans="62:63">
      <c r="BJ186" s="218"/>
      <c r="BK186" s="218"/>
    </row>
    <row r="187" spans="62:63">
      <c r="BJ187" s="218"/>
      <c r="BK187" s="218"/>
    </row>
    <row r="188" spans="62:63">
      <c r="BJ188" s="43"/>
      <c r="BK188" s="43"/>
    </row>
    <row r="189" spans="62:63">
      <c r="BJ189" s="45"/>
      <c r="BK189" s="45"/>
    </row>
    <row r="190" spans="62:63">
      <c r="BJ190" s="45"/>
      <c r="BK190" s="45"/>
    </row>
    <row r="191" spans="62:63">
      <c r="BJ191" s="45"/>
      <c r="BK191" s="45"/>
    </row>
    <row r="192" spans="62:63">
      <c r="BJ192" s="45"/>
      <c r="BK192" s="45"/>
    </row>
    <row r="193" spans="62:63">
      <c r="BJ193" s="45"/>
      <c r="BK193" s="45"/>
    </row>
    <row r="194" spans="62:63">
      <c r="BJ194" s="45"/>
      <c r="BK194" s="45"/>
    </row>
    <row r="195" spans="62:63">
      <c r="BJ195" s="45"/>
      <c r="BK195" s="45"/>
    </row>
    <row r="196" spans="62:63">
      <c r="BJ196" s="45"/>
      <c r="BK196" s="45"/>
    </row>
    <row r="197" spans="62:63">
      <c r="BJ197" s="45"/>
      <c r="BK197" s="45"/>
    </row>
    <row r="198" spans="62:63">
      <c r="BJ198" s="45"/>
      <c r="BK198" s="45"/>
    </row>
    <row r="199" spans="62:63">
      <c r="BJ199" s="45"/>
      <c r="BK199" s="45"/>
    </row>
    <row r="200" spans="62:63">
      <c r="BJ200" s="45"/>
      <c r="BK200" s="45"/>
    </row>
    <row r="201" spans="62:63">
      <c r="BJ201" s="45"/>
      <c r="BK201" s="45"/>
    </row>
    <row r="202" spans="62:63">
      <c r="BJ202" s="45"/>
      <c r="BK202" s="45"/>
    </row>
  </sheetData>
  <mergeCells count="1088">
    <mergeCell ref="AN106:AO106"/>
    <mergeCell ref="AL106:AM106"/>
    <mergeCell ref="AJ106:AK106"/>
    <mergeCell ref="AH106:AI106"/>
    <mergeCell ref="AF106:AG106"/>
    <mergeCell ref="AD106:AE106"/>
    <mergeCell ref="AB106:AC106"/>
    <mergeCell ref="AN105:AO105"/>
    <mergeCell ref="AN104:AO104"/>
    <mergeCell ref="AL105:AM105"/>
    <mergeCell ref="AL104:AM104"/>
    <mergeCell ref="AJ105:AK105"/>
    <mergeCell ref="AJ104:AK104"/>
    <mergeCell ref="AH105:AI105"/>
    <mergeCell ref="U7:AQ7"/>
    <mergeCell ref="AH104:AI104"/>
    <mergeCell ref="AF105:AG105"/>
    <mergeCell ref="AF104:AG104"/>
    <mergeCell ref="AD105:AE105"/>
    <mergeCell ref="AD104:AE104"/>
    <mergeCell ref="AB105:AC105"/>
    <mergeCell ref="AB104:AC104"/>
    <mergeCell ref="F77:AA77"/>
    <mergeCell ref="AH36:AI36"/>
    <mergeCell ref="AN36:AO36"/>
    <mergeCell ref="AJ37:AK37"/>
    <mergeCell ref="AL37:AM37"/>
    <mergeCell ref="AN37:AO37"/>
    <mergeCell ref="AD69:AE69"/>
    <mergeCell ref="AF70:AG70"/>
    <mergeCell ref="BF104:BI104"/>
    <mergeCell ref="BF105:BI105"/>
    <mergeCell ref="BF99:BI100"/>
    <mergeCell ref="BF101:BI102"/>
    <mergeCell ref="BC99:BC100"/>
    <mergeCell ref="BB99:BB100"/>
    <mergeCell ref="BC101:BC102"/>
    <mergeCell ref="BB101:BB102"/>
    <mergeCell ref="AN99:AO100"/>
    <mergeCell ref="AP99:AP100"/>
    <mergeCell ref="AQ99:AQ100"/>
    <mergeCell ref="AR99:AR100"/>
    <mergeCell ref="AS99:AS100"/>
    <mergeCell ref="AP101:AP102"/>
    <mergeCell ref="AQ101:AQ102"/>
    <mergeCell ref="AR101:AR102"/>
    <mergeCell ref="AS101:AS102"/>
    <mergeCell ref="AT101:AT102"/>
    <mergeCell ref="AU101:AU102"/>
    <mergeCell ref="AV101:AV102"/>
    <mergeCell ref="AW101:AW102"/>
    <mergeCell ref="AX99:AX100"/>
    <mergeCell ref="AY99:AY100"/>
    <mergeCell ref="AZ99:AZ100"/>
    <mergeCell ref="D101:E101"/>
    <mergeCell ref="D100:E100"/>
    <mergeCell ref="D99:E99"/>
    <mergeCell ref="A101:C101"/>
    <mergeCell ref="A99:C99"/>
    <mergeCell ref="A100:C100"/>
    <mergeCell ref="F101:AA101"/>
    <mergeCell ref="F100:AA100"/>
    <mergeCell ref="F99:AA99"/>
    <mergeCell ref="AD99:AE100"/>
    <mergeCell ref="AB99:AC100"/>
    <mergeCell ref="AN101:AO102"/>
    <mergeCell ref="AL101:AM102"/>
    <mergeCell ref="AJ101:AK102"/>
    <mergeCell ref="AH101:AI102"/>
    <mergeCell ref="AF101:AG102"/>
    <mergeCell ref="AD101:AE102"/>
    <mergeCell ref="AB101:AC102"/>
    <mergeCell ref="AL99:AM100"/>
    <mergeCell ref="AJ99:AK100"/>
    <mergeCell ref="AH99:AI100"/>
    <mergeCell ref="AF99:AG100"/>
    <mergeCell ref="AT97:AT98"/>
    <mergeCell ref="AU97:AU98"/>
    <mergeCell ref="A84:C84"/>
    <mergeCell ref="D84:E84"/>
    <mergeCell ref="F84:AA84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D97:AE98"/>
    <mergeCell ref="AN91:AO92"/>
    <mergeCell ref="AH89:AI89"/>
    <mergeCell ref="AB85:AC85"/>
    <mergeCell ref="AD85:AE85"/>
    <mergeCell ref="A89:C89"/>
    <mergeCell ref="D89:E89"/>
    <mergeCell ref="F89:AA89"/>
    <mergeCell ref="A95:C95"/>
    <mergeCell ref="A92:C92"/>
    <mergeCell ref="A91:C91"/>
    <mergeCell ref="AB89:AC89"/>
    <mergeCell ref="AS97:AS98"/>
    <mergeCell ref="BA97:BA98"/>
    <mergeCell ref="AZ97:AZ98"/>
    <mergeCell ref="AN97:AO98"/>
    <mergeCell ref="AL97:AM98"/>
    <mergeCell ref="AJ97:AK98"/>
    <mergeCell ref="AH97:AI98"/>
    <mergeCell ref="AF97:AG98"/>
    <mergeCell ref="AY93:AY94"/>
    <mergeCell ref="AX93:AX94"/>
    <mergeCell ref="BA95:BA96"/>
    <mergeCell ref="AZ95:AZ96"/>
    <mergeCell ref="BF95:BI96"/>
    <mergeCell ref="AN95:AO96"/>
    <mergeCell ref="AP95:AP96"/>
    <mergeCell ref="AQ95:AQ96"/>
    <mergeCell ref="AR95:AR96"/>
    <mergeCell ref="AS95:AS96"/>
    <mergeCell ref="AV97:AV98"/>
    <mergeCell ref="AW97:AW98"/>
    <mergeCell ref="AF95:AG96"/>
    <mergeCell ref="AT95:AT96"/>
    <mergeCell ref="AU95:AU96"/>
    <mergeCell ref="AL95:AM96"/>
    <mergeCell ref="AJ95:AK96"/>
    <mergeCell ref="AH95:AI96"/>
    <mergeCell ref="AL74:AM74"/>
    <mergeCell ref="AN74:AO74"/>
    <mergeCell ref="A54:C54"/>
    <mergeCell ref="D54:E54"/>
    <mergeCell ref="A76:C76"/>
    <mergeCell ref="D76:E76"/>
    <mergeCell ref="F76:AA76"/>
    <mergeCell ref="A53:C53"/>
    <mergeCell ref="D53:E53"/>
    <mergeCell ref="D70:E70"/>
    <mergeCell ref="F53:AA53"/>
    <mergeCell ref="D55:E55"/>
    <mergeCell ref="F55:AA55"/>
    <mergeCell ref="AY91:AY92"/>
    <mergeCell ref="AX91:AX92"/>
    <mergeCell ref="AF90:AG90"/>
    <mergeCell ref="AH91:AI92"/>
    <mergeCell ref="AF91:AG92"/>
    <mergeCell ref="AD90:AE90"/>
    <mergeCell ref="A88:C88"/>
    <mergeCell ref="D88:E88"/>
    <mergeCell ref="F88:AA88"/>
    <mergeCell ref="AB88:AC88"/>
    <mergeCell ref="AD88:AE88"/>
    <mergeCell ref="A87:C87"/>
    <mergeCell ref="A77:C77"/>
    <mergeCell ref="D77:E77"/>
    <mergeCell ref="F87:AA87"/>
    <mergeCell ref="D87:E87"/>
    <mergeCell ref="AF68:AG68"/>
    <mergeCell ref="AL68:AM68"/>
    <mergeCell ref="BF36:BI36"/>
    <mergeCell ref="AF36:AG36"/>
    <mergeCell ref="AJ36:AK36"/>
    <mergeCell ref="AL36:AM36"/>
    <mergeCell ref="AD35:AE35"/>
    <mergeCell ref="AN89:AO89"/>
    <mergeCell ref="AN80:AO80"/>
    <mergeCell ref="AN67:AO67"/>
    <mergeCell ref="AL62:AM62"/>
    <mergeCell ref="AN62:AO62"/>
    <mergeCell ref="AF58:AG58"/>
    <mergeCell ref="AH58:AI58"/>
    <mergeCell ref="AJ87:AK87"/>
    <mergeCell ref="AL87:AM87"/>
    <mergeCell ref="AN87:AO87"/>
    <mergeCell ref="AH83:AI83"/>
    <mergeCell ref="AJ83:AK83"/>
    <mergeCell ref="AF65:AG65"/>
    <mergeCell ref="AH86:AI86"/>
    <mergeCell ref="AF89:AG89"/>
    <mergeCell ref="AJ65:AK65"/>
    <mergeCell ref="AL65:AM65"/>
    <mergeCell ref="AN65:AO65"/>
    <mergeCell ref="AF85:AG85"/>
    <mergeCell ref="AF61:AG61"/>
    <mergeCell ref="AL45:AM49"/>
    <mergeCell ref="AF87:AG87"/>
    <mergeCell ref="AJ66:AK66"/>
    <mergeCell ref="AF71:AG71"/>
    <mergeCell ref="AN60:AO60"/>
    <mergeCell ref="AF37:AG37"/>
    <mergeCell ref="AH37:AI37"/>
    <mergeCell ref="BF37:BI37"/>
    <mergeCell ref="BF40:BI40"/>
    <mergeCell ref="BF44:BI44"/>
    <mergeCell ref="BF43:BI43"/>
    <mergeCell ref="AJ39:AK39"/>
    <mergeCell ref="AL39:AM39"/>
    <mergeCell ref="AN39:AO39"/>
    <mergeCell ref="BF39:BI39"/>
    <mergeCell ref="AB76:AC76"/>
    <mergeCell ref="AD76:AE76"/>
    <mergeCell ref="AD53:AE53"/>
    <mergeCell ref="AB84:AC84"/>
    <mergeCell ref="AD84:AE84"/>
    <mergeCell ref="AH38:AI38"/>
    <mergeCell ref="AJ38:AK38"/>
    <mergeCell ref="AL38:AM38"/>
    <mergeCell ref="AN38:AO38"/>
    <mergeCell ref="BF38:BI38"/>
    <mergeCell ref="AB39:AC39"/>
    <mergeCell ref="AD39:AE39"/>
    <mergeCell ref="AF39:AG39"/>
    <mergeCell ref="AH39:AI39"/>
    <mergeCell ref="AB38:AC38"/>
    <mergeCell ref="AD38:AE38"/>
    <mergeCell ref="AF38:AG38"/>
    <mergeCell ref="AF74:AG74"/>
    <mergeCell ref="AH74:AI74"/>
    <mergeCell ref="AJ74:AK74"/>
    <mergeCell ref="AJ72:AK72"/>
    <mergeCell ref="AF72:AG72"/>
    <mergeCell ref="AB69:AC69"/>
    <mergeCell ref="AB51:AC51"/>
    <mergeCell ref="A68:C68"/>
    <mergeCell ref="A70:C70"/>
    <mergeCell ref="A64:C64"/>
    <mergeCell ref="F66:AA66"/>
    <mergeCell ref="AB66:AC66"/>
    <mergeCell ref="AD66:AE66"/>
    <mergeCell ref="D65:E65"/>
    <mergeCell ref="F65:AA65"/>
    <mergeCell ref="AB65:AC65"/>
    <mergeCell ref="AD65:AE65"/>
    <mergeCell ref="A43:C43"/>
    <mergeCell ref="D43:E43"/>
    <mergeCell ref="F43:AA43"/>
    <mergeCell ref="A40:C40"/>
    <mergeCell ref="D40:E40"/>
    <mergeCell ref="F40:AA40"/>
    <mergeCell ref="A41:C41"/>
    <mergeCell ref="D41:E41"/>
    <mergeCell ref="A44:C44"/>
    <mergeCell ref="D44:E44"/>
    <mergeCell ref="F44:AA44"/>
    <mergeCell ref="F48:AA48"/>
    <mergeCell ref="A49:C49"/>
    <mergeCell ref="D49:E49"/>
    <mergeCell ref="F49:AA49"/>
    <mergeCell ref="F41:AA41"/>
    <mergeCell ref="A42:C42"/>
    <mergeCell ref="D42:E42"/>
    <mergeCell ref="F42:AA42"/>
    <mergeCell ref="AB40:AC44"/>
    <mergeCell ref="AD40:AE44"/>
    <mergeCell ref="A80:C80"/>
    <mergeCell ref="A79:C79"/>
    <mergeCell ref="F71:AA71"/>
    <mergeCell ref="AD74:AE74"/>
    <mergeCell ref="D73:E73"/>
    <mergeCell ref="F73:AA73"/>
    <mergeCell ref="AB73:AC73"/>
    <mergeCell ref="AD73:AE73"/>
    <mergeCell ref="AD75:AE75"/>
    <mergeCell ref="A78:C78"/>
    <mergeCell ref="D80:E80"/>
    <mergeCell ref="F80:AA80"/>
    <mergeCell ref="AB80:AC80"/>
    <mergeCell ref="D79:E79"/>
    <mergeCell ref="F79:AA79"/>
    <mergeCell ref="AB79:AC79"/>
    <mergeCell ref="A75:C75"/>
    <mergeCell ref="A74:C74"/>
    <mergeCell ref="D75:E75"/>
    <mergeCell ref="F75:AA75"/>
    <mergeCell ref="AB75:AC75"/>
    <mergeCell ref="D74:E74"/>
    <mergeCell ref="A73:C73"/>
    <mergeCell ref="A72:C72"/>
    <mergeCell ref="A71:C71"/>
    <mergeCell ref="AB71:AC71"/>
    <mergeCell ref="AD71:AE71"/>
    <mergeCell ref="AJ88:AK88"/>
    <mergeCell ref="AL88:AM88"/>
    <mergeCell ref="AN88:AO88"/>
    <mergeCell ref="BF89:BI89"/>
    <mergeCell ref="AN93:AO94"/>
    <mergeCell ref="AL93:AM94"/>
    <mergeCell ref="BF90:BI90"/>
    <mergeCell ref="AJ93:AK94"/>
    <mergeCell ref="AH93:AI94"/>
    <mergeCell ref="AF93:AG94"/>
    <mergeCell ref="BF87:BI87"/>
    <mergeCell ref="AB87:AC87"/>
    <mergeCell ref="AD87:AE87"/>
    <mergeCell ref="AJ89:AK89"/>
    <mergeCell ref="AL89:AM89"/>
    <mergeCell ref="AF86:AG86"/>
    <mergeCell ref="AL85:AM85"/>
    <mergeCell ref="AN85:AO85"/>
    <mergeCell ref="AH87:AI87"/>
    <mergeCell ref="AB86:AC86"/>
    <mergeCell ref="AD86:AE86"/>
    <mergeCell ref="BF49:BI49"/>
    <mergeCell ref="AN57:AO57"/>
    <mergeCell ref="BF74:BI74"/>
    <mergeCell ref="AD55:AE55"/>
    <mergeCell ref="AB55:AC55"/>
    <mergeCell ref="AD54:AE54"/>
    <mergeCell ref="AB54:AC54"/>
    <mergeCell ref="BF57:BI57"/>
    <mergeCell ref="BF69:BI69"/>
    <mergeCell ref="AJ45:AK49"/>
    <mergeCell ref="AL51:AM51"/>
    <mergeCell ref="AN51:AO51"/>
    <mergeCell ref="D72:E72"/>
    <mergeCell ref="F72:AA72"/>
    <mergeCell ref="AB72:AC72"/>
    <mergeCell ref="AD72:AE72"/>
    <mergeCell ref="D71:E71"/>
    <mergeCell ref="AH71:AI71"/>
    <mergeCell ref="AH72:AI72"/>
    <mergeCell ref="AH61:AI61"/>
    <mergeCell ref="AF56:AG56"/>
    <mergeCell ref="AD56:AE56"/>
    <mergeCell ref="AH65:AI65"/>
    <mergeCell ref="AF64:AG64"/>
    <mergeCell ref="F68:AA68"/>
    <mergeCell ref="AB68:AC68"/>
    <mergeCell ref="AD68:AE68"/>
    <mergeCell ref="AF67:AG67"/>
    <mergeCell ref="AF66:AG66"/>
    <mergeCell ref="AD51:AE51"/>
    <mergeCell ref="D64:E64"/>
    <mergeCell ref="F64:AA64"/>
    <mergeCell ref="BF65:BI65"/>
    <mergeCell ref="AH66:AI66"/>
    <mergeCell ref="BF66:BI66"/>
    <mergeCell ref="BF58:BI58"/>
    <mergeCell ref="AH68:AI68"/>
    <mergeCell ref="AJ68:AK68"/>
    <mergeCell ref="AL66:AM66"/>
    <mergeCell ref="AN66:AO66"/>
    <mergeCell ref="AJ67:AK67"/>
    <mergeCell ref="AL67:AM67"/>
    <mergeCell ref="BF60:BI60"/>
    <mergeCell ref="BF63:BI63"/>
    <mergeCell ref="AH63:AI63"/>
    <mergeCell ref="BF67:BI67"/>
    <mergeCell ref="AH62:AI62"/>
    <mergeCell ref="AJ62:AK62"/>
    <mergeCell ref="BF62:BI62"/>
    <mergeCell ref="AJ61:AK61"/>
    <mergeCell ref="AL61:AM61"/>
    <mergeCell ref="AN61:AO61"/>
    <mergeCell ref="BF61:BI61"/>
    <mergeCell ref="AN59:AO59"/>
    <mergeCell ref="BF59:BI59"/>
    <mergeCell ref="AJ64:AK64"/>
    <mergeCell ref="AJ60:AK60"/>
    <mergeCell ref="AN68:AO68"/>
    <mergeCell ref="BF68:BI68"/>
    <mergeCell ref="BF86:BI86"/>
    <mergeCell ref="AH85:AI85"/>
    <mergeCell ref="AJ71:AK71"/>
    <mergeCell ref="AL71:AM71"/>
    <mergeCell ref="AN71:AO71"/>
    <mergeCell ref="BF71:BI71"/>
    <mergeCell ref="AL72:AM72"/>
    <mergeCell ref="AN72:AO72"/>
    <mergeCell ref="AJ77:AK77"/>
    <mergeCell ref="AL77:AM77"/>
    <mergeCell ref="AN77:AO77"/>
    <mergeCell ref="BF77:BI77"/>
    <mergeCell ref="AH76:AI76"/>
    <mergeCell ref="AJ76:AK76"/>
    <mergeCell ref="AL76:AM76"/>
    <mergeCell ref="AN76:AO76"/>
    <mergeCell ref="BF84:BI84"/>
    <mergeCell ref="BF85:BI85"/>
    <mergeCell ref="BF82:BI82"/>
    <mergeCell ref="BF83:BI83"/>
    <mergeCell ref="AJ85:AK85"/>
    <mergeCell ref="AJ81:AK81"/>
    <mergeCell ref="AL81:AM81"/>
    <mergeCell ref="AN81:AO81"/>
    <mergeCell ref="AL86:AM86"/>
    <mergeCell ref="AN86:AO86"/>
    <mergeCell ref="BF76:BI76"/>
    <mergeCell ref="AJ82:AK82"/>
    <mergeCell ref="AL82:AM82"/>
    <mergeCell ref="AN82:AO82"/>
    <mergeCell ref="AJ84:AK84"/>
    <mergeCell ref="AL84:AM84"/>
    <mergeCell ref="AF79:AG79"/>
    <mergeCell ref="AH79:AI79"/>
    <mergeCell ref="AD103:AE103"/>
    <mergeCell ref="BF72:BI72"/>
    <mergeCell ref="AF77:AG77"/>
    <mergeCell ref="AH77:AI77"/>
    <mergeCell ref="AF76:AG76"/>
    <mergeCell ref="AF75:AG75"/>
    <mergeCell ref="AH75:AI75"/>
    <mergeCell ref="BF75:BI75"/>
    <mergeCell ref="AJ75:AK75"/>
    <mergeCell ref="AL75:AM75"/>
    <mergeCell ref="AN75:AO75"/>
    <mergeCell ref="AL103:AM103"/>
    <mergeCell ref="AF103:AG103"/>
    <mergeCell ref="AL91:AM92"/>
    <mergeCell ref="AJ91:AK92"/>
    <mergeCell ref="AN103:AO103"/>
    <mergeCell ref="BF103:BI103"/>
    <mergeCell ref="AH73:AI73"/>
    <mergeCell ref="AJ73:AK73"/>
    <mergeCell ref="AL73:AM73"/>
    <mergeCell ref="AN73:AO73"/>
    <mergeCell ref="BF73:BI73"/>
    <mergeCell ref="AF73:AG73"/>
    <mergeCell ref="AN90:AO90"/>
    <mergeCell ref="AL90:AM90"/>
    <mergeCell ref="AJ90:AK90"/>
    <mergeCell ref="AH90:AI90"/>
    <mergeCell ref="AH103:AI103"/>
    <mergeCell ref="AJ103:AK103"/>
    <mergeCell ref="AJ86:AK86"/>
    <mergeCell ref="AN107:AO107"/>
    <mergeCell ref="BF107:BI107"/>
    <mergeCell ref="BF108:BI108"/>
    <mergeCell ref="F108:AA108"/>
    <mergeCell ref="AB108:AC108"/>
    <mergeCell ref="AD108:AE108"/>
    <mergeCell ref="AF108:AG108"/>
    <mergeCell ref="AH108:AI108"/>
    <mergeCell ref="AJ108:AK108"/>
    <mergeCell ref="AL108:AM108"/>
    <mergeCell ref="AN108:AO108"/>
    <mergeCell ref="F107:AA107"/>
    <mergeCell ref="AB107:AC107"/>
    <mergeCell ref="AD107:AE107"/>
    <mergeCell ref="AF107:AG107"/>
    <mergeCell ref="AH107:AI107"/>
    <mergeCell ref="AJ107:AK107"/>
    <mergeCell ref="AL107:AM107"/>
    <mergeCell ref="A107:C107"/>
    <mergeCell ref="D107:E107"/>
    <mergeCell ref="A93:C93"/>
    <mergeCell ref="D93:E93"/>
    <mergeCell ref="F93:AA93"/>
    <mergeCell ref="A94:C94"/>
    <mergeCell ref="D94:E94"/>
    <mergeCell ref="F94:AA94"/>
    <mergeCell ref="AB93:AC94"/>
    <mergeCell ref="A102:C102"/>
    <mergeCell ref="D102:E102"/>
    <mergeCell ref="F102:AA102"/>
    <mergeCell ref="A98:C98"/>
    <mergeCell ref="D98:E98"/>
    <mergeCell ref="F98:AA98"/>
    <mergeCell ref="A96:C96"/>
    <mergeCell ref="D96:E96"/>
    <mergeCell ref="A103:AA103"/>
    <mergeCell ref="AB103:AC103"/>
    <mergeCell ref="F96:AA96"/>
    <mergeCell ref="AB95:AC96"/>
    <mergeCell ref="A97:C97"/>
    <mergeCell ref="D97:E97"/>
    <mergeCell ref="F97:AA97"/>
    <mergeCell ref="AB97:AC98"/>
    <mergeCell ref="D105:E105"/>
    <mergeCell ref="D104:E104"/>
    <mergeCell ref="F104:AA104"/>
    <mergeCell ref="F105:AA105"/>
    <mergeCell ref="A106:AA106"/>
    <mergeCell ref="A105:C105"/>
    <mergeCell ref="A104:C104"/>
    <mergeCell ref="AD89:AE89"/>
    <mergeCell ref="AD93:AE94"/>
    <mergeCell ref="D95:E95"/>
    <mergeCell ref="F95:AA95"/>
    <mergeCell ref="AD91:AE92"/>
    <mergeCell ref="D92:E92"/>
    <mergeCell ref="F92:AA92"/>
    <mergeCell ref="AB91:AC92"/>
    <mergeCell ref="D91:E91"/>
    <mergeCell ref="F91:AA91"/>
    <mergeCell ref="AD95:AE96"/>
    <mergeCell ref="AB90:AC90"/>
    <mergeCell ref="A90:AA90"/>
    <mergeCell ref="AB81:AC81"/>
    <mergeCell ref="AD81:AE81"/>
    <mergeCell ref="AF82:AG82"/>
    <mergeCell ref="AH82:AI82"/>
    <mergeCell ref="AF84:AG84"/>
    <mergeCell ref="AH84:AI84"/>
    <mergeCell ref="A81:C81"/>
    <mergeCell ref="AF88:AG88"/>
    <mergeCell ref="AH88:AI88"/>
    <mergeCell ref="A86:C86"/>
    <mergeCell ref="D86:E86"/>
    <mergeCell ref="F86:AA86"/>
    <mergeCell ref="A85:C85"/>
    <mergeCell ref="D85:E85"/>
    <mergeCell ref="F85:AA85"/>
    <mergeCell ref="AN84:AO84"/>
    <mergeCell ref="AF83:AG83"/>
    <mergeCell ref="AL83:AM83"/>
    <mergeCell ref="AN83:AO83"/>
    <mergeCell ref="AH80:AI80"/>
    <mergeCell ref="AJ80:AK80"/>
    <mergeCell ref="AL80:AM80"/>
    <mergeCell ref="AF80:AG80"/>
    <mergeCell ref="D81:E81"/>
    <mergeCell ref="AH70:AI70"/>
    <mergeCell ref="AJ70:AK70"/>
    <mergeCell ref="AL70:AM70"/>
    <mergeCell ref="AN70:AO70"/>
    <mergeCell ref="BF70:BI70"/>
    <mergeCell ref="AH69:AI69"/>
    <mergeCell ref="AJ69:AK69"/>
    <mergeCell ref="AL69:AM69"/>
    <mergeCell ref="BF80:BI80"/>
    <mergeCell ref="AH78:AI78"/>
    <mergeCell ref="AJ78:AK78"/>
    <mergeCell ref="AL78:AM78"/>
    <mergeCell ref="AN78:AO78"/>
    <mergeCell ref="BF78:BI78"/>
    <mergeCell ref="AF78:AG78"/>
    <mergeCell ref="AJ79:AK79"/>
    <mergeCell ref="AL79:AM79"/>
    <mergeCell ref="D78:E78"/>
    <mergeCell ref="F78:AA78"/>
    <mergeCell ref="AB78:AC78"/>
    <mergeCell ref="AD78:AE78"/>
    <mergeCell ref="F74:AA74"/>
    <mergeCell ref="AB74:AC74"/>
    <mergeCell ref="AD80:AE80"/>
    <mergeCell ref="AN79:AO79"/>
    <mergeCell ref="BF79:BI79"/>
    <mergeCell ref="BF81:BI81"/>
    <mergeCell ref="AF81:AG81"/>
    <mergeCell ref="AH81:AI81"/>
    <mergeCell ref="AD79:AE79"/>
    <mergeCell ref="F81:AA81"/>
    <mergeCell ref="A62:C62"/>
    <mergeCell ref="D62:E62"/>
    <mergeCell ref="F62:AA62"/>
    <mergeCell ref="AB62:AC62"/>
    <mergeCell ref="AD62:AE62"/>
    <mergeCell ref="A61:C61"/>
    <mergeCell ref="D61:E61"/>
    <mergeCell ref="F61:AA61"/>
    <mergeCell ref="AB61:AC61"/>
    <mergeCell ref="AD61:AE61"/>
    <mergeCell ref="AB77:AC77"/>
    <mergeCell ref="AD77:AE77"/>
    <mergeCell ref="D68:E68"/>
    <mergeCell ref="AL64:AM64"/>
    <mergeCell ref="AN64:AO64"/>
    <mergeCell ref="BF64:BI64"/>
    <mergeCell ref="D63:E63"/>
    <mergeCell ref="F63:AA63"/>
    <mergeCell ref="AB63:AC63"/>
    <mergeCell ref="AD63:AE63"/>
    <mergeCell ref="AF63:AG63"/>
    <mergeCell ref="F70:AA70"/>
    <mergeCell ref="AB70:AC70"/>
    <mergeCell ref="AD70:AE70"/>
    <mergeCell ref="AL53:AM53"/>
    <mergeCell ref="AN53:AO53"/>
    <mergeCell ref="AF55:AG55"/>
    <mergeCell ref="BF53:BI53"/>
    <mergeCell ref="BF55:BI55"/>
    <mergeCell ref="BF54:BI54"/>
    <mergeCell ref="AH53:AI53"/>
    <mergeCell ref="BF56:BI56"/>
    <mergeCell ref="AJ54:AK54"/>
    <mergeCell ref="AL54:AM54"/>
    <mergeCell ref="AN54:AO54"/>
    <mergeCell ref="AL55:AM55"/>
    <mergeCell ref="AN55:AO55"/>
    <mergeCell ref="AH55:AI55"/>
    <mergeCell ref="AJ55:AK55"/>
    <mergeCell ref="AH54:AI54"/>
    <mergeCell ref="AL60:AM60"/>
    <mergeCell ref="A55:C55"/>
    <mergeCell ref="A57:C57"/>
    <mergeCell ref="D57:E57"/>
    <mergeCell ref="F57:AA57"/>
    <mergeCell ref="AB57:AC57"/>
    <mergeCell ref="AH56:AI56"/>
    <mergeCell ref="AJ56:AK56"/>
    <mergeCell ref="AL56:AM56"/>
    <mergeCell ref="AN56:AO56"/>
    <mergeCell ref="AF54:AG54"/>
    <mergeCell ref="D69:E69"/>
    <mergeCell ref="F69:AA69"/>
    <mergeCell ref="AN69:AO69"/>
    <mergeCell ref="AH67:AI67"/>
    <mergeCell ref="AJ63:AK63"/>
    <mergeCell ref="AL63:AM63"/>
    <mergeCell ref="AN63:AO63"/>
    <mergeCell ref="AH64:AI64"/>
    <mergeCell ref="AF62:AG62"/>
    <mergeCell ref="D67:E67"/>
    <mergeCell ref="F67:AA67"/>
    <mergeCell ref="AB67:AC67"/>
    <mergeCell ref="AD67:AE67"/>
    <mergeCell ref="D66:E66"/>
    <mergeCell ref="AF69:AG69"/>
    <mergeCell ref="A63:C63"/>
    <mergeCell ref="AB64:AC64"/>
    <mergeCell ref="AD64:AE64"/>
    <mergeCell ref="A66:C66"/>
    <mergeCell ref="A65:C65"/>
    <mergeCell ref="A69:C69"/>
    <mergeCell ref="A67:C67"/>
    <mergeCell ref="AL50:AM50"/>
    <mergeCell ref="AN50:AO50"/>
    <mergeCell ref="BF50:BI50"/>
    <mergeCell ref="A52:C52"/>
    <mergeCell ref="D52:E52"/>
    <mergeCell ref="AB50:AC50"/>
    <mergeCell ref="AD50:AE50"/>
    <mergeCell ref="AF50:AG50"/>
    <mergeCell ref="AD52:AE52"/>
    <mergeCell ref="A51:AA51"/>
    <mergeCell ref="AF53:AG53"/>
    <mergeCell ref="AJ53:AK53"/>
    <mergeCell ref="F52:AA52"/>
    <mergeCell ref="A58:C58"/>
    <mergeCell ref="D58:E58"/>
    <mergeCell ref="F58:AA58"/>
    <mergeCell ref="AB58:AC58"/>
    <mergeCell ref="AD58:AE58"/>
    <mergeCell ref="AJ58:AK58"/>
    <mergeCell ref="AL58:AM58"/>
    <mergeCell ref="AN58:AO58"/>
    <mergeCell ref="AD57:AE57"/>
    <mergeCell ref="AF57:AG57"/>
    <mergeCell ref="AH57:AI57"/>
    <mergeCell ref="AJ57:AK57"/>
    <mergeCell ref="AL57:AM57"/>
    <mergeCell ref="F54:AA54"/>
    <mergeCell ref="AB53:AC53"/>
    <mergeCell ref="A56:C56"/>
    <mergeCell ref="D56:E56"/>
    <mergeCell ref="F56:AA56"/>
    <mergeCell ref="AB56:AC56"/>
    <mergeCell ref="F45:AA45"/>
    <mergeCell ref="F46:AA46"/>
    <mergeCell ref="D45:E45"/>
    <mergeCell ref="D46:E46"/>
    <mergeCell ref="A45:C45"/>
    <mergeCell ref="A46:C46"/>
    <mergeCell ref="AB45:AC49"/>
    <mergeCell ref="AD45:AE49"/>
    <mergeCell ref="AF45:AG49"/>
    <mergeCell ref="AH45:AI49"/>
    <mergeCell ref="AH50:AI50"/>
    <mergeCell ref="AH52:AI52"/>
    <mergeCell ref="AF52:AG52"/>
    <mergeCell ref="BF46:BI46"/>
    <mergeCell ref="AN45:AO49"/>
    <mergeCell ref="BF47:BI47"/>
    <mergeCell ref="F47:AA47"/>
    <mergeCell ref="AB52:AC52"/>
    <mergeCell ref="A48:C48"/>
    <mergeCell ref="D48:E48"/>
    <mergeCell ref="BF48:BI48"/>
    <mergeCell ref="AF51:AG51"/>
    <mergeCell ref="AH51:AI51"/>
    <mergeCell ref="AJ51:AK51"/>
    <mergeCell ref="AP45:AQ49"/>
    <mergeCell ref="AR45:AS49"/>
    <mergeCell ref="A50:AA50"/>
    <mergeCell ref="AJ52:AK52"/>
    <mergeCell ref="AL52:AM52"/>
    <mergeCell ref="AN52:AO52"/>
    <mergeCell ref="BF52:BI52"/>
    <mergeCell ref="AJ50:AK50"/>
    <mergeCell ref="AN35:AO35"/>
    <mergeCell ref="AL35:AM35"/>
    <mergeCell ref="AJ35:AK35"/>
    <mergeCell ref="AH35:AI35"/>
    <mergeCell ref="AF35:AG35"/>
    <mergeCell ref="A37:C37"/>
    <mergeCell ref="D37:E37"/>
    <mergeCell ref="F37:AA37"/>
    <mergeCell ref="AB37:AC37"/>
    <mergeCell ref="AD37:AE37"/>
    <mergeCell ref="A36:C36"/>
    <mergeCell ref="D36:E36"/>
    <mergeCell ref="F36:AA36"/>
    <mergeCell ref="AB36:AC36"/>
    <mergeCell ref="AD36:AE36"/>
    <mergeCell ref="BF45:BI45"/>
    <mergeCell ref="A47:C47"/>
    <mergeCell ref="D47:E47"/>
    <mergeCell ref="A39:AA39"/>
    <mergeCell ref="A38:C38"/>
    <mergeCell ref="D38:E38"/>
    <mergeCell ref="F38:AA38"/>
    <mergeCell ref="AP40:AQ44"/>
    <mergeCell ref="AR40:AS44"/>
    <mergeCell ref="BF42:BI42"/>
    <mergeCell ref="BF41:BI41"/>
    <mergeCell ref="BF35:BI35"/>
    <mergeCell ref="AF40:AG44"/>
    <mergeCell ref="AH40:AI44"/>
    <mergeCell ref="AJ40:AK44"/>
    <mergeCell ref="AL40:AM44"/>
    <mergeCell ref="AN40:AO44"/>
    <mergeCell ref="AN32:AO32"/>
    <mergeCell ref="BF32:BI32"/>
    <mergeCell ref="AF32:AG32"/>
    <mergeCell ref="BF33:BI33"/>
    <mergeCell ref="A34:C34"/>
    <mergeCell ref="D34:E34"/>
    <mergeCell ref="F34:AA34"/>
    <mergeCell ref="AB34:AC34"/>
    <mergeCell ref="AD34:AE34"/>
    <mergeCell ref="A32:C32"/>
    <mergeCell ref="D32:E32"/>
    <mergeCell ref="F32:AA32"/>
    <mergeCell ref="AB32:AC32"/>
    <mergeCell ref="AD32:AE32"/>
    <mergeCell ref="AB33:AC33"/>
    <mergeCell ref="AN33:AO33"/>
    <mergeCell ref="AL33:AM33"/>
    <mergeCell ref="AJ33:AK33"/>
    <mergeCell ref="AF34:AG34"/>
    <mergeCell ref="AH34:AI34"/>
    <mergeCell ref="AJ34:AK34"/>
    <mergeCell ref="AL34:AM34"/>
    <mergeCell ref="AN34:AO34"/>
    <mergeCell ref="BF34:BI34"/>
    <mergeCell ref="AH33:AI33"/>
    <mergeCell ref="AF33:AG33"/>
    <mergeCell ref="AD33:AE33"/>
    <mergeCell ref="A33:C33"/>
    <mergeCell ref="D33:E33"/>
    <mergeCell ref="F33:AA33"/>
    <mergeCell ref="A31:C31"/>
    <mergeCell ref="D31:E31"/>
    <mergeCell ref="F31:AA31"/>
    <mergeCell ref="AB31:AC31"/>
    <mergeCell ref="AD31:AE31"/>
    <mergeCell ref="A35:C35"/>
    <mergeCell ref="D35:E35"/>
    <mergeCell ref="F35:AA35"/>
    <mergeCell ref="AH32:AI32"/>
    <mergeCell ref="AJ32:AK32"/>
    <mergeCell ref="AB35:AC35"/>
    <mergeCell ref="A30:C30"/>
    <mergeCell ref="D30:E30"/>
    <mergeCell ref="F30:AA30"/>
    <mergeCell ref="AB30:AC30"/>
    <mergeCell ref="AD30:AE30"/>
    <mergeCell ref="AL32:AM32"/>
    <mergeCell ref="AF29:AG29"/>
    <mergeCell ref="AH29:AI29"/>
    <mergeCell ref="AJ29:AK29"/>
    <mergeCell ref="AL29:AM29"/>
    <mergeCell ref="AL31:AM31"/>
    <mergeCell ref="AN31:AO31"/>
    <mergeCell ref="BF31:BI31"/>
    <mergeCell ref="AH30:AI30"/>
    <mergeCell ref="AJ30:AK30"/>
    <mergeCell ref="AL30:AM30"/>
    <mergeCell ref="AN30:AO30"/>
    <mergeCell ref="BF30:BI30"/>
    <mergeCell ref="AF30:AG30"/>
    <mergeCell ref="AN29:AO29"/>
    <mergeCell ref="BF29:BI29"/>
    <mergeCell ref="AH28:AI28"/>
    <mergeCell ref="AJ28:AK28"/>
    <mergeCell ref="AL28:AM28"/>
    <mergeCell ref="AN28:AO28"/>
    <mergeCell ref="BF28:BI28"/>
    <mergeCell ref="AF28:AG28"/>
    <mergeCell ref="AF31:AG31"/>
    <mergeCell ref="AH31:AI31"/>
    <mergeCell ref="AJ31:AK31"/>
    <mergeCell ref="A29:C29"/>
    <mergeCell ref="D29:E29"/>
    <mergeCell ref="F29:AA29"/>
    <mergeCell ref="AB29:AC29"/>
    <mergeCell ref="AD29:AE29"/>
    <mergeCell ref="A28:C28"/>
    <mergeCell ref="D28:E28"/>
    <mergeCell ref="F28:AA28"/>
    <mergeCell ref="AB28:AC28"/>
    <mergeCell ref="AD28:AE28"/>
    <mergeCell ref="A27:C27"/>
    <mergeCell ref="D27:E27"/>
    <mergeCell ref="F27:AA27"/>
    <mergeCell ref="AB27:AC27"/>
    <mergeCell ref="AD27:AE27"/>
    <mergeCell ref="A26:C26"/>
    <mergeCell ref="D26:E26"/>
    <mergeCell ref="F26:AA26"/>
    <mergeCell ref="AB26:AC26"/>
    <mergeCell ref="AD26:AE26"/>
    <mergeCell ref="AF27:AG27"/>
    <mergeCell ref="AH27:AI27"/>
    <mergeCell ref="AJ27:AK27"/>
    <mergeCell ref="AL27:AM27"/>
    <mergeCell ref="AN27:AO27"/>
    <mergeCell ref="BF27:BI27"/>
    <mergeCell ref="AH26:AI26"/>
    <mergeCell ref="AJ26:AK26"/>
    <mergeCell ref="AL26:AM26"/>
    <mergeCell ref="AN26:AO26"/>
    <mergeCell ref="BF26:BI26"/>
    <mergeCell ref="AF26:AG26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24:AA24"/>
    <mergeCell ref="BF24:BI24"/>
    <mergeCell ref="A25:AA25"/>
    <mergeCell ref="AB25:AC25"/>
    <mergeCell ref="AD25:AE25"/>
    <mergeCell ref="AH25:AI25"/>
    <mergeCell ref="AJ25:AK25"/>
    <mergeCell ref="AL25:AM25"/>
    <mergeCell ref="AN25:AO25"/>
    <mergeCell ref="BF25:BI25"/>
    <mergeCell ref="AF25:AG25"/>
    <mergeCell ref="AB24:AC24"/>
    <mergeCell ref="AN24:AO24"/>
    <mergeCell ref="AL24:AM24"/>
    <mergeCell ref="AJ24:AK24"/>
    <mergeCell ref="AH24:AI24"/>
    <mergeCell ref="AF24:AG24"/>
    <mergeCell ref="AD24:AE24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18:G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I18:L18"/>
    <mergeCell ref="AF9:AF11"/>
    <mergeCell ref="AG9:AI9"/>
    <mergeCell ref="AJ9:AJ11"/>
    <mergeCell ref="AK9:AN9"/>
    <mergeCell ref="AS9:AS11"/>
    <mergeCell ref="AT9:AV9"/>
    <mergeCell ref="AU5:BI5"/>
    <mergeCell ref="AU6:BI6"/>
    <mergeCell ref="A7:O7"/>
    <mergeCell ref="AU7:BI7"/>
    <mergeCell ref="B1:BH1"/>
    <mergeCell ref="AU4:BI4"/>
    <mergeCell ref="AT2:BI2"/>
    <mergeCell ref="P3:AS3"/>
    <mergeCell ref="Q4:AS4"/>
    <mergeCell ref="AU8:BI8"/>
    <mergeCell ref="A9:A11"/>
    <mergeCell ref="B9:E9"/>
    <mergeCell ref="J9:J11"/>
    <mergeCell ref="O9:R9"/>
    <mergeCell ref="W9:W11"/>
    <mergeCell ref="BG9:BG11"/>
    <mergeCell ref="BH9:BH11"/>
    <mergeCell ref="BI9:BI11"/>
    <mergeCell ref="AO9:AR9"/>
    <mergeCell ref="AW9:AW11"/>
    <mergeCell ref="AX9:BA9"/>
    <mergeCell ref="BB9:BB11"/>
    <mergeCell ref="BC9:BC11"/>
    <mergeCell ref="F9:F11"/>
    <mergeCell ref="G9:I9"/>
    <mergeCell ref="K9:N9"/>
    <mergeCell ref="S9:S11"/>
    <mergeCell ref="AC5:AH5"/>
    <mergeCell ref="T9:V9"/>
    <mergeCell ref="A2:H2"/>
    <mergeCell ref="A5:O5"/>
    <mergeCell ref="AN112:AO112"/>
    <mergeCell ref="A111:AA111"/>
    <mergeCell ref="F112:AA112"/>
    <mergeCell ref="AB112:AC112"/>
    <mergeCell ref="AD112:AE112"/>
    <mergeCell ref="AF112:AG112"/>
    <mergeCell ref="AH112:AI112"/>
    <mergeCell ref="AJ112:AK112"/>
    <mergeCell ref="AL112:AM112"/>
    <mergeCell ref="AB111:AC111"/>
    <mergeCell ref="AD111:AE111"/>
    <mergeCell ref="AF111:AG111"/>
    <mergeCell ref="AH111:AI111"/>
    <mergeCell ref="AJ111:AK111"/>
    <mergeCell ref="AL111:AM111"/>
    <mergeCell ref="AN111:AO111"/>
    <mergeCell ref="A59:C59"/>
    <mergeCell ref="D59:E59"/>
    <mergeCell ref="F59:AA59"/>
    <mergeCell ref="AB59:AC59"/>
    <mergeCell ref="AD59:AE59"/>
    <mergeCell ref="AF59:AG59"/>
    <mergeCell ref="AH59:AI59"/>
    <mergeCell ref="AJ59:AK59"/>
    <mergeCell ref="AL59:AM59"/>
    <mergeCell ref="A60:C60"/>
    <mergeCell ref="D60:E60"/>
    <mergeCell ref="F60:AA60"/>
    <mergeCell ref="AB60:AC60"/>
    <mergeCell ref="AD60:AE60"/>
    <mergeCell ref="AF60:AG60"/>
    <mergeCell ref="AH60:AI60"/>
    <mergeCell ref="A108:C108"/>
    <mergeCell ref="D108:E108"/>
    <mergeCell ref="A109:C109"/>
    <mergeCell ref="D109:E109"/>
    <mergeCell ref="A110:C110"/>
    <mergeCell ref="D110:E110"/>
    <mergeCell ref="BF110:BI110"/>
    <mergeCell ref="F110:AA110"/>
    <mergeCell ref="AB110:AC110"/>
    <mergeCell ref="AD110:AE110"/>
    <mergeCell ref="AF110:AG110"/>
    <mergeCell ref="AH110:AI110"/>
    <mergeCell ref="AJ110:AK110"/>
    <mergeCell ref="AL110:AM110"/>
    <mergeCell ref="AN110:AO110"/>
    <mergeCell ref="F109:AA109"/>
    <mergeCell ref="AB109:AC109"/>
    <mergeCell ref="AD109:AE109"/>
    <mergeCell ref="AF109:AG109"/>
    <mergeCell ref="AH109:AI109"/>
    <mergeCell ref="AJ109:AK109"/>
    <mergeCell ref="AL109:AM109"/>
    <mergeCell ref="AN109:AO109"/>
    <mergeCell ref="BF109:BI109"/>
    <mergeCell ref="BJ159:BK159"/>
    <mergeCell ref="BJ160:BK160"/>
    <mergeCell ref="BJ158:BK158"/>
    <mergeCell ref="BJ166:BK166"/>
    <mergeCell ref="BJ167:BK167"/>
    <mergeCell ref="BJ168:BK168"/>
    <mergeCell ref="BJ169:BK169"/>
    <mergeCell ref="BJ170:BK170"/>
    <mergeCell ref="BJ171:BK171"/>
    <mergeCell ref="BJ184:BK184"/>
    <mergeCell ref="BJ185:BK185"/>
    <mergeCell ref="BJ186:BK186"/>
    <mergeCell ref="BJ187:BK187"/>
    <mergeCell ref="BJ172:BK172"/>
    <mergeCell ref="BJ173:BK173"/>
    <mergeCell ref="BJ174:BK174"/>
    <mergeCell ref="BJ175:BK175"/>
    <mergeCell ref="BJ176:BK176"/>
    <mergeCell ref="BJ177:BK177"/>
    <mergeCell ref="BJ178:BK178"/>
    <mergeCell ref="BJ179:BK179"/>
    <mergeCell ref="BJ180:BK180"/>
    <mergeCell ref="BJ181:BK181"/>
    <mergeCell ref="BJ182:BK182"/>
    <mergeCell ref="BJ183:BK183"/>
    <mergeCell ref="AT40:AU44"/>
    <mergeCell ref="AX40:AY44"/>
    <mergeCell ref="AZ40:BA44"/>
    <mergeCell ref="AX45:AY49"/>
    <mergeCell ref="AZ45:BA49"/>
    <mergeCell ref="BB40:BC44"/>
    <mergeCell ref="BD40:BE44"/>
    <mergeCell ref="BB45:BC49"/>
    <mergeCell ref="BD45:BE49"/>
    <mergeCell ref="AV45:AW49"/>
    <mergeCell ref="BF112:BI112"/>
    <mergeCell ref="BF111:BI111"/>
    <mergeCell ref="BJ163:BK163"/>
    <mergeCell ref="BJ164:BK164"/>
    <mergeCell ref="BJ165:BK165"/>
    <mergeCell ref="BJ161:BK161"/>
    <mergeCell ref="BJ162:BK162"/>
    <mergeCell ref="BJ140:BK140"/>
    <mergeCell ref="BJ141:BK141"/>
    <mergeCell ref="BJ142:BK142"/>
    <mergeCell ref="BJ143:BK143"/>
    <mergeCell ref="BJ144:BK144"/>
    <mergeCell ref="BJ145:BK145"/>
    <mergeCell ref="BJ146:BK146"/>
    <mergeCell ref="BJ147:BK147"/>
    <mergeCell ref="BJ148:BK148"/>
    <mergeCell ref="BJ154:BK154"/>
    <mergeCell ref="BJ155:BK155"/>
    <mergeCell ref="BJ156:BK156"/>
    <mergeCell ref="BJ157:BK157"/>
    <mergeCell ref="AV95:AV96"/>
    <mergeCell ref="AW95:AW96"/>
    <mergeCell ref="AU99:AU100"/>
    <mergeCell ref="AV99:AV100"/>
    <mergeCell ref="AW99:AW100"/>
    <mergeCell ref="BF88:BI88"/>
    <mergeCell ref="AP91:AP92"/>
    <mergeCell ref="AQ91:AQ92"/>
    <mergeCell ref="AR91:AR92"/>
    <mergeCell ref="AS91:AS92"/>
    <mergeCell ref="AP93:AP94"/>
    <mergeCell ref="AQ93:AQ94"/>
    <mergeCell ref="AR93:AR94"/>
    <mergeCell ref="AS93:AS94"/>
    <mergeCell ref="AT91:AT92"/>
    <mergeCell ref="AU91:AU92"/>
    <mergeCell ref="AV91:AV92"/>
    <mergeCell ref="AW91:AW92"/>
    <mergeCell ref="AT93:AT94"/>
    <mergeCell ref="AU93:AU94"/>
    <mergeCell ref="AV93:AV94"/>
    <mergeCell ref="AW93:AW94"/>
    <mergeCell ref="BB91:BB92"/>
    <mergeCell ref="BC91:BC92"/>
    <mergeCell ref="BD91:BD92"/>
    <mergeCell ref="BE91:BE92"/>
    <mergeCell ref="BB93:BB94"/>
    <mergeCell ref="BD99:BD100"/>
    <mergeCell ref="AP97:AP98"/>
    <mergeCell ref="AQ97:AQ98"/>
    <mergeCell ref="AR97:AR98"/>
    <mergeCell ref="BF91:BI92"/>
    <mergeCell ref="BF93:BI94"/>
    <mergeCell ref="BF97:BI98"/>
    <mergeCell ref="AV40:AV44"/>
    <mergeCell ref="AW40:AW44"/>
    <mergeCell ref="AT45:AT49"/>
    <mergeCell ref="AU45:AU49"/>
    <mergeCell ref="BD101:BD102"/>
    <mergeCell ref="BE99:BE100"/>
    <mergeCell ref="BE101:BE102"/>
    <mergeCell ref="AZ91:AZ92"/>
    <mergeCell ref="BA91:BA92"/>
    <mergeCell ref="AZ93:AZ94"/>
    <mergeCell ref="BA93:BA94"/>
    <mergeCell ref="BA99:BA100"/>
    <mergeCell ref="AX101:AX102"/>
    <mergeCell ref="AY101:AY102"/>
    <mergeCell ref="AZ101:AZ102"/>
    <mergeCell ref="BA101:BA102"/>
    <mergeCell ref="AX95:AX96"/>
    <mergeCell ref="AY95:AY96"/>
    <mergeCell ref="AX97:AX98"/>
    <mergeCell ref="AY97:AY98"/>
    <mergeCell ref="BE93:BE94"/>
    <mergeCell ref="BB95:BB96"/>
    <mergeCell ref="BC95:BC96"/>
    <mergeCell ref="BD95:BD96"/>
    <mergeCell ref="BE95:BE96"/>
    <mergeCell ref="BB97:BB98"/>
    <mergeCell ref="BC97:BC98"/>
    <mergeCell ref="BD97:BD98"/>
    <mergeCell ref="BE97:BE98"/>
    <mergeCell ref="BC93:BC94"/>
    <mergeCell ref="BD93:BD94"/>
    <mergeCell ref="AT99:AT100"/>
  </mergeCells>
  <printOptions horizontalCentered="1"/>
  <pageMargins left="0.6692913385826772" right="0" top="0" bottom="0" header="0" footer="0"/>
  <pageSetup paperSize="8" scale="85" orientation="portrait" r:id="rId1"/>
  <rowBreaks count="1" manualBreakCount="1">
    <brk id="111" max="16383" man="1"/>
  </rowBreaks>
  <colBreaks count="1" manualBreakCount="1">
    <brk id="6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I168"/>
  <sheetViews>
    <sheetView topLeftCell="A18" workbookViewId="0">
      <selection activeCell="F41" sqref="F41:AA41"/>
    </sheetView>
  </sheetViews>
  <sheetFormatPr defaultRowHeight="1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5" customWidth="1"/>
    <col min="29" max="29" width="2.140625" style="45" customWidth="1"/>
    <col min="30" max="30" width="2.28515625" style="1" customWidth="1"/>
    <col min="31" max="33" width="2.140625" style="1" customWidth="1"/>
    <col min="34" max="34" width="2.42578125" style="1" customWidth="1"/>
    <col min="35" max="35" width="2.140625" style="1" customWidth="1"/>
    <col min="36" max="36" width="2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" style="1" customWidth="1"/>
    <col min="42" max="42" width="2.85546875" style="1" customWidth="1"/>
    <col min="43" max="48" width="2.42578125" style="1" customWidth="1"/>
    <col min="49" max="49" width="2.7109375" style="1" customWidth="1"/>
    <col min="50" max="57" width="2.42578125" style="1" customWidth="1"/>
    <col min="58" max="60" width="2.5703125" customWidth="1"/>
    <col min="61" max="61" width="2.42578125" customWidth="1"/>
  </cols>
  <sheetData>
    <row r="1" spans="1:61" ht="15.75" customHeight="1">
      <c r="A1" s="2"/>
      <c r="B1" s="560" t="s">
        <v>35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</row>
    <row r="2" spans="1:61" s="1" customFormat="1" ht="14.25" customHeight="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64" t="s">
        <v>37</v>
      </c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</row>
    <row r="3" spans="1:61" s="1" customFormat="1" ht="14.25" customHeight="1">
      <c r="V3" s="551" t="s">
        <v>103</v>
      </c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>
      <c r="A4" s="558" t="s">
        <v>38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3"/>
      <c r="Q4" s="3"/>
      <c r="R4" s="3"/>
      <c r="S4" s="3"/>
      <c r="T4" s="3"/>
      <c r="U4" s="3"/>
      <c r="V4" s="561" t="s">
        <v>39</v>
      </c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"/>
      <c r="AL4" s="5"/>
      <c r="AM4" s="5"/>
      <c r="AN4" s="5"/>
      <c r="AO4" s="5"/>
      <c r="AP4" s="5"/>
      <c r="AQ4" s="5"/>
      <c r="AR4" s="5"/>
      <c r="AS4" s="5"/>
      <c r="AT4" s="5"/>
      <c r="AU4" s="558" t="s">
        <v>40</v>
      </c>
      <c r="AV4" s="558"/>
      <c r="AW4" s="558"/>
      <c r="AX4" s="558"/>
      <c r="AY4" s="558"/>
      <c r="AZ4" s="558"/>
      <c r="BA4" s="558"/>
      <c r="BB4" s="558"/>
      <c r="BC4" s="558"/>
      <c r="BD4" s="558"/>
      <c r="BE4" s="558"/>
      <c r="BF4" s="558"/>
      <c r="BG4" s="558"/>
      <c r="BH4" s="558"/>
      <c r="BI4" s="558"/>
    </row>
    <row r="5" spans="1:61" s="1" customFormat="1" ht="14.25" customHeight="1">
      <c r="A5" s="552" t="s">
        <v>41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556" t="s">
        <v>42</v>
      </c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</row>
    <row r="6" spans="1:61" s="1" customFormat="1" ht="14.25" customHeight="1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558" t="s">
        <v>43</v>
      </c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58"/>
      <c r="BI6" s="558"/>
    </row>
    <row r="7" spans="1:61" s="1" customFormat="1" ht="14.25" customHeight="1">
      <c r="A7" s="559" t="s">
        <v>44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3"/>
      <c r="Q7" s="3"/>
      <c r="R7" s="3"/>
      <c r="S7" s="3"/>
      <c r="T7" s="3"/>
      <c r="U7" s="551" t="s">
        <v>45</v>
      </c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3"/>
      <c r="AQ7" s="3"/>
      <c r="AR7" s="3"/>
      <c r="AS7" s="3"/>
      <c r="AT7" s="3"/>
      <c r="AU7" s="558" t="s">
        <v>46</v>
      </c>
      <c r="AV7" s="558"/>
      <c r="AW7" s="558"/>
      <c r="AX7" s="558"/>
      <c r="AY7" s="558"/>
      <c r="AZ7" s="558"/>
      <c r="BA7" s="558"/>
      <c r="BB7" s="558"/>
      <c r="BC7" s="558"/>
      <c r="BD7" s="558"/>
      <c r="BE7" s="558"/>
      <c r="BF7" s="558"/>
      <c r="BG7" s="558"/>
      <c r="BH7" s="558"/>
      <c r="BI7" s="558"/>
    </row>
    <row r="8" spans="1:61" ht="3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</row>
    <row r="9" spans="1:61" s="8" customFormat="1" ht="17.25" customHeight="1">
      <c r="A9" s="269" t="s">
        <v>47</v>
      </c>
      <c r="B9" s="272" t="s">
        <v>48</v>
      </c>
      <c r="C9" s="273"/>
      <c r="D9" s="273"/>
      <c r="E9" s="273"/>
      <c r="F9" s="277" t="s">
        <v>49</v>
      </c>
      <c r="G9" s="277"/>
      <c r="H9" s="277"/>
      <c r="I9" s="277"/>
      <c r="J9" s="274" t="s">
        <v>50</v>
      </c>
      <c r="K9" s="281" t="s">
        <v>51</v>
      </c>
      <c r="L9" s="282"/>
      <c r="M9" s="282"/>
      <c r="N9" s="283" t="s">
        <v>52</v>
      </c>
      <c r="O9" s="277" t="s">
        <v>53</v>
      </c>
      <c r="P9" s="277"/>
      <c r="Q9" s="277"/>
      <c r="R9" s="277"/>
      <c r="S9" s="272" t="s">
        <v>54</v>
      </c>
      <c r="T9" s="273"/>
      <c r="U9" s="273"/>
      <c r="V9" s="273"/>
      <c r="W9" s="274" t="s">
        <v>55</v>
      </c>
      <c r="X9" s="281" t="s">
        <v>56</v>
      </c>
      <c r="Y9" s="282"/>
      <c r="Z9" s="282"/>
      <c r="AA9" s="274" t="s">
        <v>57</v>
      </c>
      <c r="AB9" s="277" t="s">
        <v>58</v>
      </c>
      <c r="AC9" s="277"/>
      <c r="AD9" s="277"/>
      <c r="AE9" s="277"/>
      <c r="AF9" s="272" t="s">
        <v>59</v>
      </c>
      <c r="AG9" s="273"/>
      <c r="AH9" s="273"/>
      <c r="AI9" s="287"/>
      <c r="AJ9" s="277" t="s">
        <v>60</v>
      </c>
      <c r="AK9" s="277"/>
      <c r="AL9" s="277"/>
      <c r="AM9" s="277"/>
      <c r="AN9" s="274" t="s">
        <v>61</v>
      </c>
      <c r="AO9" s="281" t="s">
        <v>62</v>
      </c>
      <c r="AP9" s="282"/>
      <c r="AQ9" s="282"/>
      <c r="AR9" s="282"/>
      <c r="AS9" s="272" t="s">
        <v>63</v>
      </c>
      <c r="AT9" s="273"/>
      <c r="AU9" s="273"/>
      <c r="AV9" s="273"/>
      <c r="AW9" s="283" t="s">
        <v>64</v>
      </c>
      <c r="AX9" s="281" t="s">
        <v>65</v>
      </c>
      <c r="AY9" s="282"/>
      <c r="AZ9" s="282"/>
      <c r="BA9" s="282"/>
      <c r="BB9" s="284" t="s">
        <v>66</v>
      </c>
      <c r="BC9" s="284" t="s">
        <v>67</v>
      </c>
      <c r="BD9" s="284" t="s">
        <v>68</v>
      </c>
      <c r="BE9" s="284" t="s">
        <v>69</v>
      </c>
      <c r="BF9" s="284" t="s">
        <v>70</v>
      </c>
      <c r="BG9" s="278" t="s">
        <v>71</v>
      </c>
      <c r="BH9" s="278" t="s">
        <v>72</v>
      </c>
      <c r="BI9" s="278" t="s">
        <v>47</v>
      </c>
    </row>
    <row r="10" spans="1:61" s="8" customFormat="1" ht="15.75" customHeight="1">
      <c r="A10" s="270"/>
      <c r="B10" s="51">
        <v>5</v>
      </c>
      <c r="C10" s="51">
        <v>12</v>
      </c>
      <c r="D10" s="51">
        <v>19</v>
      </c>
      <c r="E10" s="51">
        <v>26</v>
      </c>
      <c r="F10" s="51">
        <v>3</v>
      </c>
      <c r="G10" s="51">
        <v>10</v>
      </c>
      <c r="H10" s="51">
        <v>17</v>
      </c>
      <c r="I10" s="50">
        <v>24</v>
      </c>
      <c r="J10" s="275"/>
      <c r="K10" s="9">
        <v>7</v>
      </c>
      <c r="L10" s="51">
        <v>14</v>
      </c>
      <c r="M10" s="50">
        <v>21</v>
      </c>
      <c r="N10" s="283"/>
      <c r="O10" s="9">
        <v>5</v>
      </c>
      <c r="P10" s="51">
        <v>12</v>
      </c>
      <c r="Q10" s="51">
        <v>19</v>
      </c>
      <c r="R10" s="51">
        <v>26</v>
      </c>
      <c r="S10" s="51">
        <v>2</v>
      </c>
      <c r="T10" s="51">
        <v>9</v>
      </c>
      <c r="U10" s="51">
        <v>16</v>
      </c>
      <c r="V10" s="50">
        <v>23</v>
      </c>
      <c r="W10" s="275"/>
      <c r="X10" s="9">
        <v>6</v>
      </c>
      <c r="Y10" s="51">
        <v>13</v>
      </c>
      <c r="Z10" s="50">
        <v>20</v>
      </c>
      <c r="AA10" s="275"/>
      <c r="AB10" s="9">
        <v>6</v>
      </c>
      <c r="AC10" s="51">
        <v>13</v>
      </c>
      <c r="AD10" s="51">
        <v>20</v>
      </c>
      <c r="AE10" s="51">
        <v>37</v>
      </c>
      <c r="AF10" s="51">
        <v>3</v>
      </c>
      <c r="AG10" s="51">
        <v>10</v>
      </c>
      <c r="AH10" s="51">
        <v>17</v>
      </c>
      <c r="AI10" s="51">
        <v>24</v>
      </c>
      <c r="AJ10" s="51">
        <v>1</v>
      </c>
      <c r="AK10" s="51">
        <v>8</v>
      </c>
      <c r="AL10" s="51">
        <v>15</v>
      </c>
      <c r="AM10" s="51">
        <v>22</v>
      </c>
      <c r="AN10" s="275"/>
      <c r="AO10" s="9">
        <v>5</v>
      </c>
      <c r="AP10" s="51">
        <v>12</v>
      </c>
      <c r="AQ10" s="51">
        <v>19</v>
      </c>
      <c r="AR10" s="51">
        <v>26</v>
      </c>
      <c r="AS10" s="51">
        <v>3</v>
      </c>
      <c r="AT10" s="51">
        <v>10</v>
      </c>
      <c r="AU10" s="51">
        <v>17</v>
      </c>
      <c r="AV10" s="50">
        <v>24</v>
      </c>
      <c r="AW10" s="283"/>
      <c r="AX10" s="51">
        <v>7</v>
      </c>
      <c r="AY10" s="51">
        <v>14</v>
      </c>
      <c r="AZ10" s="51">
        <v>21</v>
      </c>
      <c r="BA10" s="51">
        <v>28</v>
      </c>
      <c r="BB10" s="285"/>
      <c r="BC10" s="285"/>
      <c r="BD10" s="285"/>
      <c r="BE10" s="285"/>
      <c r="BF10" s="285"/>
      <c r="BG10" s="279"/>
      <c r="BH10" s="279"/>
      <c r="BI10" s="279"/>
    </row>
    <row r="11" spans="1:61" s="8" customFormat="1" ht="14.25" customHeight="1">
      <c r="A11" s="271"/>
      <c r="B11" s="51">
        <v>9</v>
      </c>
      <c r="C11" s="51">
        <v>16</v>
      </c>
      <c r="D11" s="51">
        <v>23</v>
      </c>
      <c r="E11" s="51">
        <v>30</v>
      </c>
      <c r="F11" s="51">
        <v>7</v>
      </c>
      <c r="G11" s="51">
        <v>14</v>
      </c>
      <c r="H11" s="51">
        <v>21</v>
      </c>
      <c r="I11" s="50">
        <v>28</v>
      </c>
      <c r="J11" s="276"/>
      <c r="K11" s="9">
        <v>11</v>
      </c>
      <c r="L11" s="51">
        <v>18</v>
      </c>
      <c r="M11" s="50">
        <v>25</v>
      </c>
      <c r="N11" s="283"/>
      <c r="O11" s="9">
        <v>9</v>
      </c>
      <c r="P11" s="51">
        <v>16</v>
      </c>
      <c r="Q11" s="51">
        <v>23</v>
      </c>
      <c r="R11" s="51">
        <v>30</v>
      </c>
      <c r="S11" s="51">
        <v>6</v>
      </c>
      <c r="T11" s="51">
        <v>13</v>
      </c>
      <c r="U11" s="51">
        <v>20</v>
      </c>
      <c r="V11" s="50">
        <v>27</v>
      </c>
      <c r="W11" s="276"/>
      <c r="X11" s="9">
        <v>10</v>
      </c>
      <c r="Y11" s="51">
        <v>17</v>
      </c>
      <c r="Z11" s="50">
        <v>24</v>
      </c>
      <c r="AA11" s="276"/>
      <c r="AB11" s="9">
        <v>10</v>
      </c>
      <c r="AC11" s="51">
        <v>17</v>
      </c>
      <c r="AD11" s="51">
        <v>24</v>
      </c>
      <c r="AE11" s="51">
        <v>31</v>
      </c>
      <c r="AF11" s="51">
        <v>7</v>
      </c>
      <c r="AG11" s="51">
        <v>14</v>
      </c>
      <c r="AH11" s="51">
        <v>21</v>
      </c>
      <c r="AI11" s="51">
        <v>28</v>
      </c>
      <c r="AJ11" s="51">
        <v>5</v>
      </c>
      <c r="AK11" s="51">
        <v>12</v>
      </c>
      <c r="AL11" s="51">
        <v>19</v>
      </c>
      <c r="AM11" s="51">
        <v>26</v>
      </c>
      <c r="AN11" s="276"/>
      <c r="AO11" s="9">
        <v>9</v>
      </c>
      <c r="AP11" s="51">
        <v>16</v>
      </c>
      <c r="AQ11" s="51">
        <v>23</v>
      </c>
      <c r="AR11" s="51">
        <v>30</v>
      </c>
      <c r="AS11" s="51">
        <v>7</v>
      </c>
      <c r="AT11" s="51">
        <v>14</v>
      </c>
      <c r="AU11" s="51">
        <v>21</v>
      </c>
      <c r="AV11" s="50">
        <v>28</v>
      </c>
      <c r="AW11" s="283"/>
      <c r="AX11" s="51">
        <v>11</v>
      </c>
      <c r="AY11" s="51">
        <v>18</v>
      </c>
      <c r="AZ11" s="51">
        <v>25</v>
      </c>
      <c r="BA11" s="51">
        <v>31</v>
      </c>
      <c r="BB11" s="286"/>
      <c r="BC11" s="286"/>
      <c r="BD11" s="286"/>
      <c r="BE11" s="286"/>
      <c r="BF11" s="286"/>
      <c r="BG11" s="280"/>
      <c r="BH11" s="280"/>
      <c r="BI11" s="280"/>
    </row>
    <row r="12" spans="1:61" s="8" customFormat="1" ht="12.75" customHeight="1">
      <c r="A12" s="10" t="s">
        <v>73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/>
      <c r="BH12" s="11"/>
      <c r="BI12" s="51" t="s">
        <v>73</v>
      </c>
    </row>
    <row r="13" spans="1:61" s="8" customFormat="1" ht="12.75" customHeight="1">
      <c r="A13" s="10" t="s">
        <v>74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1"/>
      <c r="BH13" s="11"/>
      <c r="BI13" s="51" t="s">
        <v>74</v>
      </c>
    </row>
    <row r="14" spans="1:61" s="8" customFormat="1" ht="12.75" customHeight="1">
      <c r="A14" s="10" t="s">
        <v>75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1"/>
      <c r="BH14" s="11"/>
      <c r="BI14" s="51" t="s">
        <v>75</v>
      </c>
    </row>
    <row r="15" spans="1:61" s="8" customFormat="1" ht="12.75" customHeight="1">
      <c r="A15" s="10" t="s">
        <v>76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1"/>
      <c r="BH15" s="11"/>
      <c r="BI15" s="51" t="s">
        <v>76</v>
      </c>
    </row>
    <row r="16" spans="1:61" s="8" customFormat="1" ht="12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0"/>
      <c r="BC16" s="10"/>
      <c r="BD16" s="10"/>
      <c r="BE16" s="10"/>
      <c r="BF16" s="10"/>
      <c r="BG16" s="11"/>
      <c r="BH16" s="11"/>
      <c r="BI16" s="9"/>
    </row>
    <row r="17" spans="1:61" ht="2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3"/>
    </row>
    <row r="18" spans="1:61" s="15" customFormat="1" ht="12.75" customHeight="1">
      <c r="A18" s="7"/>
      <c r="B18" s="289" t="s">
        <v>77</v>
      </c>
      <c r="C18" s="289"/>
      <c r="D18" s="289"/>
      <c r="E18" s="289"/>
      <c r="F18" s="289"/>
      <c r="G18" s="289"/>
      <c r="H18" s="7"/>
      <c r="I18" s="291" t="s">
        <v>105</v>
      </c>
      <c r="J18" s="291"/>
      <c r="K18" s="291"/>
      <c r="L18" s="291"/>
      <c r="M18" s="7"/>
      <c r="N18" s="290" t="s">
        <v>67</v>
      </c>
      <c r="O18" s="290"/>
      <c r="P18" s="290"/>
      <c r="Q18" s="290"/>
      <c r="R18" s="7"/>
      <c r="S18" s="7"/>
      <c r="T18" s="290" t="s">
        <v>78</v>
      </c>
      <c r="U18" s="290"/>
      <c r="V18" s="290"/>
      <c r="W18" s="290"/>
      <c r="X18" s="7"/>
      <c r="Y18" s="7"/>
      <c r="Z18" s="14" t="s">
        <v>69</v>
      </c>
      <c r="AB18" s="16"/>
      <c r="AC18" s="16"/>
      <c r="AD18" s="17"/>
      <c r="AE18" s="17"/>
      <c r="AF18" s="291" t="s">
        <v>68</v>
      </c>
      <c r="AG18" s="291"/>
      <c r="AH18" s="291"/>
      <c r="AI18" s="291"/>
      <c r="AJ18" s="291"/>
      <c r="AK18" s="18"/>
      <c r="AL18" s="291" t="s">
        <v>79</v>
      </c>
      <c r="AM18" s="291"/>
      <c r="AN18" s="291"/>
      <c r="AO18" s="291"/>
      <c r="AP18" s="291"/>
      <c r="AQ18" s="17"/>
      <c r="AR18" s="14" t="s">
        <v>80</v>
      </c>
      <c r="AT18" s="17"/>
      <c r="AU18" s="17"/>
      <c r="AV18" s="17"/>
      <c r="AW18" s="17"/>
      <c r="AX18" s="17"/>
      <c r="AY18" s="19" t="s">
        <v>71</v>
      </c>
      <c r="AZ18" s="17"/>
      <c r="BA18" s="17"/>
      <c r="BB18" s="17"/>
      <c r="BC18" s="17"/>
      <c r="BD18" s="17"/>
      <c r="BE18" s="17"/>
    </row>
    <row r="19" spans="1:61" s="23" customFormat="1" ht="12" customHeight="1">
      <c r="A19" s="20"/>
      <c r="B19" s="20"/>
      <c r="C19" s="20"/>
      <c r="D19" s="20"/>
      <c r="E19" s="20"/>
      <c r="F19" s="20"/>
      <c r="G19" s="20"/>
      <c r="H19" s="20"/>
      <c r="I19" s="20"/>
      <c r="J19" s="49"/>
      <c r="K19" s="20"/>
      <c r="L19" s="20"/>
      <c r="M19" s="20"/>
      <c r="N19" s="20"/>
      <c r="O19" s="322" t="s">
        <v>81</v>
      </c>
      <c r="P19" s="322"/>
      <c r="Q19" s="22"/>
      <c r="R19" s="20"/>
      <c r="S19" s="20"/>
      <c r="T19" s="20"/>
      <c r="U19" s="323" t="s">
        <v>82</v>
      </c>
      <c r="V19" s="324"/>
      <c r="Y19" s="20"/>
      <c r="Z19" s="20"/>
      <c r="AA19" s="325" t="s">
        <v>83</v>
      </c>
      <c r="AB19" s="325"/>
      <c r="AC19" s="24"/>
      <c r="AD19" s="20"/>
      <c r="AE19" s="20"/>
      <c r="AF19" s="20"/>
      <c r="AG19" s="325" t="s">
        <v>84</v>
      </c>
      <c r="AH19" s="325"/>
      <c r="AI19" s="20"/>
      <c r="AJ19" s="20"/>
      <c r="AK19" s="25"/>
      <c r="AM19" s="326" t="s">
        <v>85</v>
      </c>
      <c r="AN19" s="327"/>
      <c r="AO19" s="20"/>
      <c r="AP19" s="20"/>
      <c r="AQ19" s="20"/>
      <c r="AR19" s="20"/>
      <c r="AS19" s="328" t="s">
        <v>86</v>
      </c>
      <c r="AT19" s="328"/>
      <c r="AU19" s="20"/>
      <c r="AV19" s="20"/>
      <c r="AW19" s="20"/>
      <c r="AX19" s="20"/>
      <c r="AY19" s="20"/>
      <c r="AZ19" s="292" t="s">
        <v>85</v>
      </c>
      <c r="BA19" s="293"/>
      <c r="BB19" s="20"/>
      <c r="BC19" s="20"/>
      <c r="BD19" s="20"/>
      <c r="BE19" s="20"/>
      <c r="BF19" s="20"/>
      <c r="BG19" s="26"/>
      <c r="BH19" s="27"/>
    </row>
    <row r="20" spans="1:61" ht="3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3"/>
    </row>
    <row r="21" spans="1:61" ht="12.75" customHeight="1">
      <c r="A21" s="297" t="s">
        <v>87</v>
      </c>
      <c r="B21" s="297"/>
      <c r="C21" s="297"/>
      <c r="D21" s="301" t="s">
        <v>88</v>
      </c>
      <c r="E21" s="301"/>
      <c r="F21" s="305" t="s">
        <v>0</v>
      </c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562" t="s">
        <v>1</v>
      </c>
      <c r="AC21" s="562"/>
      <c r="AD21" s="305" t="s">
        <v>2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62" t="s">
        <v>3</v>
      </c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297" t="s">
        <v>4</v>
      </c>
      <c r="BG21" s="297"/>
      <c r="BH21" s="297"/>
      <c r="BI21" s="297"/>
    </row>
    <row r="22" spans="1:61" ht="14.25" customHeight="1">
      <c r="A22" s="297"/>
      <c r="B22" s="297"/>
      <c r="C22" s="297"/>
      <c r="D22" s="301"/>
      <c r="E22" s="301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562"/>
      <c r="AC22" s="562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62">
        <v>1</v>
      </c>
      <c r="AQ22" s="362"/>
      <c r="AR22" s="362">
        <v>2</v>
      </c>
      <c r="AS22" s="362"/>
      <c r="AT22" s="362">
        <v>3</v>
      </c>
      <c r="AU22" s="362"/>
      <c r="AV22" s="362">
        <v>4</v>
      </c>
      <c r="AW22" s="362"/>
      <c r="AX22" s="362">
        <v>5</v>
      </c>
      <c r="AY22" s="362"/>
      <c r="AZ22" s="362">
        <v>6</v>
      </c>
      <c r="BA22" s="362"/>
      <c r="BB22" s="362">
        <v>7</v>
      </c>
      <c r="BC22" s="362"/>
      <c r="BD22" s="362">
        <v>8</v>
      </c>
      <c r="BE22" s="362"/>
      <c r="BF22" s="297"/>
      <c r="BG22" s="297"/>
      <c r="BH22" s="297"/>
      <c r="BI22" s="297"/>
    </row>
    <row r="23" spans="1:61" ht="29.25" customHeight="1">
      <c r="A23" s="297"/>
      <c r="B23" s="297"/>
      <c r="C23" s="297"/>
      <c r="D23" s="301"/>
      <c r="E23" s="301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562"/>
      <c r="AC23" s="562"/>
      <c r="AD23" s="563" t="s">
        <v>5</v>
      </c>
      <c r="AE23" s="563"/>
      <c r="AF23" s="563" t="s">
        <v>89</v>
      </c>
      <c r="AG23" s="563"/>
      <c r="AH23" s="563" t="s">
        <v>6</v>
      </c>
      <c r="AI23" s="563"/>
      <c r="AJ23" s="563" t="s">
        <v>7</v>
      </c>
      <c r="AK23" s="563"/>
      <c r="AL23" s="563" t="s">
        <v>8</v>
      </c>
      <c r="AM23" s="563"/>
      <c r="AN23" s="563" t="s">
        <v>9</v>
      </c>
      <c r="AO23" s="563"/>
      <c r="AP23" s="54" t="s">
        <v>10</v>
      </c>
      <c r="AQ23" s="54" t="s">
        <v>11</v>
      </c>
      <c r="AR23" s="54" t="s">
        <v>10</v>
      </c>
      <c r="AS23" s="54" t="s">
        <v>11</v>
      </c>
      <c r="AT23" s="54" t="s">
        <v>10</v>
      </c>
      <c r="AU23" s="54" t="s">
        <v>11</v>
      </c>
      <c r="AV23" s="54" t="s">
        <v>10</v>
      </c>
      <c r="AW23" s="54" t="s">
        <v>11</v>
      </c>
      <c r="AX23" s="54" t="s">
        <v>10</v>
      </c>
      <c r="AY23" s="54" t="s">
        <v>11</v>
      </c>
      <c r="AZ23" s="54" t="s">
        <v>10</v>
      </c>
      <c r="BA23" s="54" t="s">
        <v>11</v>
      </c>
      <c r="BB23" s="54" t="s">
        <v>10</v>
      </c>
      <c r="BC23" s="54" t="s">
        <v>11</v>
      </c>
      <c r="BD23" s="54" t="s">
        <v>10</v>
      </c>
      <c r="BE23" s="54" t="s">
        <v>11</v>
      </c>
      <c r="BF23" s="297"/>
      <c r="BG23" s="297"/>
      <c r="BH23" s="297"/>
      <c r="BI23" s="297"/>
    </row>
    <row r="24" spans="1:61" ht="13.5" customHeight="1">
      <c r="A24" s="566" t="s">
        <v>12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4">
        <f>AB25+AB37</f>
        <v>36</v>
      </c>
      <c r="AC24" s="564"/>
      <c r="AD24" s="564">
        <f>AF24+AN24</f>
        <v>1208</v>
      </c>
      <c r="AE24" s="564"/>
      <c r="AF24" s="564">
        <f>AH24+AJ24+AL24</f>
        <v>704</v>
      </c>
      <c r="AG24" s="564"/>
      <c r="AH24" s="564">
        <f t="shared" ref="AH24" si="0">AH25+AH37</f>
        <v>176</v>
      </c>
      <c r="AI24" s="564"/>
      <c r="AJ24" s="564">
        <f t="shared" ref="AJ24" si="1">AJ25+AJ37</f>
        <v>528</v>
      </c>
      <c r="AK24" s="564"/>
      <c r="AL24" s="564">
        <f t="shared" ref="AL24" si="2">AL25+AL37</f>
        <v>0</v>
      </c>
      <c r="AM24" s="564"/>
      <c r="AN24" s="564">
        <f t="shared" ref="AN24" si="3">AN25+AN37</f>
        <v>504</v>
      </c>
      <c r="AO24" s="564"/>
      <c r="AP24" s="55">
        <f>AP25+AP37</f>
        <v>12</v>
      </c>
      <c r="AQ24" s="55">
        <f t="shared" ref="AQ24:BE24" si="4">AQ25+AQ37</f>
        <v>12</v>
      </c>
      <c r="AR24" s="55">
        <f t="shared" si="4"/>
        <v>12</v>
      </c>
      <c r="AS24" s="55">
        <f t="shared" si="4"/>
        <v>12</v>
      </c>
      <c r="AT24" s="55">
        <f t="shared" si="4"/>
        <v>10</v>
      </c>
      <c r="AU24" s="55">
        <f t="shared" si="4"/>
        <v>10</v>
      </c>
      <c r="AV24" s="55">
        <f t="shared" si="4"/>
        <v>2</v>
      </c>
      <c r="AW24" s="55">
        <f t="shared" si="4"/>
        <v>2</v>
      </c>
      <c r="AX24" s="55">
        <f t="shared" si="4"/>
        <v>0</v>
      </c>
      <c r="AY24" s="55">
        <f t="shared" si="4"/>
        <v>0</v>
      </c>
      <c r="AZ24" s="55">
        <f t="shared" si="4"/>
        <v>0</v>
      </c>
      <c r="BA24" s="55">
        <f t="shared" si="4"/>
        <v>0</v>
      </c>
      <c r="BB24" s="55">
        <f t="shared" si="4"/>
        <v>0</v>
      </c>
      <c r="BC24" s="55">
        <f t="shared" si="4"/>
        <v>0</v>
      </c>
      <c r="BD24" s="55">
        <f t="shared" si="4"/>
        <v>0</v>
      </c>
      <c r="BE24" s="55">
        <f t="shared" si="4"/>
        <v>0</v>
      </c>
      <c r="BF24" s="567"/>
      <c r="BG24" s="567"/>
      <c r="BH24" s="567"/>
      <c r="BI24" s="567"/>
    </row>
    <row r="25" spans="1:61" ht="13.5" customHeight="1">
      <c r="A25" s="569" t="s">
        <v>13</v>
      </c>
      <c r="B25" s="569"/>
      <c r="C25" s="569"/>
      <c r="D25" s="569"/>
      <c r="E25" s="569"/>
      <c r="F25" s="569"/>
      <c r="G25" s="569"/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4">
        <f>SUM(AB26:AB36)</f>
        <v>32</v>
      </c>
      <c r="AC25" s="564"/>
      <c r="AD25" s="564">
        <f t="shared" ref="AD25:AD38" si="5">AF25+AN25</f>
        <v>1088</v>
      </c>
      <c r="AE25" s="564"/>
      <c r="AF25" s="564">
        <f t="shared" ref="AF25:AF41" si="6">AH25+AJ25+AL25</f>
        <v>640</v>
      </c>
      <c r="AG25" s="564"/>
      <c r="AH25" s="564">
        <f t="shared" ref="AH25" si="7">SUM(AH26:AH36)</f>
        <v>112</v>
      </c>
      <c r="AI25" s="564"/>
      <c r="AJ25" s="564">
        <f t="shared" ref="AJ25" si="8">SUM(AJ26:AJ36)</f>
        <v>528</v>
      </c>
      <c r="AK25" s="564"/>
      <c r="AL25" s="564">
        <f t="shared" ref="AL25" si="9">SUM(AL26:AL36)</f>
        <v>0</v>
      </c>
      <c r="AM25" s="564"/>
      <c r="AN25" s="564">
        <f t="shared" ref="AN25" si="10">SUM(AN26:AN36)</f>
        <v>448</v>
      </c>
      <c r="AO25" s="564"/>
      <c r="AP25" s="55">
        <f>AP26+AP27+AP28+AP29+AP30+AP31+AP32+AP33+AP34+AP35</f>
        <v>12</v>
      </c>
      <c r="AQ25" s="55">
        <f t="shared" ref="AQ25:BE25" si="11">AQ26+AQ27+AQ28+AQ29+AQ30+AQ31+AQ32+AQ33+AQ34+AQ35</f>
        <v>12</v>
      </c>
      <c r="AR25" s="55">
        <f t="shared" si="11"/>
        <v>12</v>
      </c>
      <c r="AS25" s="55">
        <f t="shared" si="11"/>
        <v>12</v>
      </c>
      <c r="AT25" s="55">
        <f t="shared" si="11"/>
        <v>8</v>
      </c>
      <c r="AU25" s="55">
        <f t="shared" si="11"/>
        <v>8</v>
      </c>
      <c r="AV25" s="55">
        <f t="shared" si="11"/>
        <v>0</v>
      </c>
      <c r="AW25" s="55">
        <f t="shared" si="11"/>
        <v>0</v>
      </c>
      <c r="AX25" s="55">
        <f t="shared" si="11"/>
        <v>0</v>
      </c>
      <c r="AY25" s="55">
        <f t="shared" si="11"/>
        <v>0</v>
      </c>
      <c r="AZ25" s="55">
        <f t="shared" si="11"/>
        <v>0</v>
      </c>
      <c r="BA25" s="55">
        <f t="shared" si="11"/>
        <v>0</v>
      </c>
      <c r="BB25" s="55">
        <f t="shared" si="11"/>
        <v>0</v>
      </c>
      <c r="BC25" s="55">
        <f t="shared" si="11"/>
        <v>0</v>
      </c>
      <c r="BD25" s="55">
        <f t="shared" si="11"/>
        <v>0</v>
      </c>
      <c r="BE25" s="55">
        <f t="shared" si="11"/>
        <v>0</v>
      </c>
      <c r="BF25" s="565"/>
      <c r="BG25" s="565"/>
      <c r="BH25" s="565"/>
      <c r="BI25" s="565"/>
    </row>
    <row r="26" spans="1:61" s="28" customFormat="1" ht="12" customHeight="1">
      <c r="A26" s="221" t="s">
        <v>108</v>
      </c>
      <c r="B26" s="221"/>
      <c r="C26" s="221"/>
      <c r="D26" s="193" t="s">
        <v>90</v>
      </c>
      <c r="E26" s="193"/>
      <c r="F26" s="240" t="s">
        <v>14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568">
        <v>2</v>
      </c>
      <c r="AC26" s="568"/>
      <c r="AD26" s="568">
        <f t="shared" si="5"/>
        <v>60</v>
      </c>
      <c r="AE26" s="568"/>
      <c r="AF26" s="568">
        <f t="shared" si="6"/>
        <v>32</v>
      </c>
      <c r="AG26" s="568"/>
      <c r="AH26" s="568">
        <v>8</v>
      </c>
      <c r="AI26" s="568"/>
      <c r="AJ26" s="568">
        <v>24</v>
      </c>
      <c r="AK26" s="568"/>
      <c r="AL26" s="568">
        <v>0</v>
      </c>
      <c r="AM26" s="568"/>
      <c r="AN26" s="568">
        <v>28</v>
      </c>
      <c r="AO26" s="568"/>
      <c r="AP26" s="47">
        <v>2</v>
      </c>
      <c r="AQ26" s="47">
        <v>2</v>
      </c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570" t="s">
        <v>15</v>
      </c>
      <c r="BG26" s="570"/>
      <c r="BH26" s="570"/>
      <c r="BI26" s="570"/>
    </row>
    <row r="27" spans="1:61" s="28" customFormat="1" ht="12" customHeight="1">
      <c r="A27" s="221" t="s">
        <v>108</v>
      </c>
      <c r="B27" s="221"/>
      <c r="C27" s="221"/>
      <c r="D27" s="193" t="s">
        <v>122</v>
      </c>
      <c r="E27" s="193"/>
      <c r="F27" s="240" t="s">
        <v>16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568">
        <v>2</v>
      </c>
      <c r="AC27" s="568"/>
      <c r="AD27" s="568">
        <f t="shared" si="5"/>
        <v>60</v>
      </c>
      <c r="AE27" s="568"/>
      <c r="AF27" s="568">
        <f t="shared" si="6"/>
        <v>32</v>
      </c>
      <c r="AG27" s="568"/>
      <c r="AH27" s="568">
        <v>8</v>
      </c>
      <c r="AI27" s="568"/>
      <c r="AJ27" s="568">
        <v>24</v>
      </c>
      <c r="AK27" s="568"/>
      <c r="AL27" s="568">
        <v>0</v>
      </c>
      <c r="AM27" s="568"/>
      <c r="AN27" s="568">
        <v>28</v>
      </c>
      <c r="AO27" s="568"/>
      <c r="AP27" s="47"/>
      <c r="AQ27" s="47"/>
      <c r="AR27" s="47">
        <v>2</v>
      </c>
      <c r="AS27" s="47">
        <v>2</v>
      </c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570" t="s">
        <v>17</v>
      </c>
      <c r="BG27" s="570"/>
      <c r="BH27" s="570"/>
      <c r="BI27" s="570"/>
    </row>
    <row r="28" spans="1:61" s="28" customFormat="1" ht="12" customHeight="1">
      <c r="A28" s="221" t="s">
        <v>109</v>
      </c>
      <c r="B28" s="221"/>
      <c r="C28" s="221"/>
      <c r="D28" s="193" t="s">
        <v>124</v>
      </c>
      <c r="E28" s="193"/>
      <c r="F28" s="240" t="s">
        <v>18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568">
        <v>4</v>
      </c>
      <c r="AC28" s="568"/>
      <c r="AD28" s="568">
        <f t="shared" si="5"/>
        <v>120</v>
      </c>
      <c r="AE28" s="568"/>
      <c r="AF28" s="568">
        <f t="shared" si="6"/>
        <v>64</v>
      </c>
      <c r="AG28" s="568"/>
      <c r="AH28" s="568">
        <v>0</v>
      </c>
      <c r="AI28" s="568"/>
      <c r="AJ28" s="568">
        <v>64</v>
      </c>
      <c r="AK28" s="568"/>
      <c r="AL28" s="568">
        <v>0</v>
      </c>
      <c r="AM28" s="568"/>
      <c r="AN28" s="568">
        <v>56</v>
      </c>
      <c r="AO28" s="568"/>
      <c r="AP28" s="47">
        <v>4</v>
      </c>
      <c r="AQ28" s="47">
        <v>4</v>
      </c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570" t="s">
        <v>15</v>
      </c>
      <c r="BG28" s="570"/>
      <c r="BH28" s="570"/>
      <c r="BI28" s="570"/>
    </row>
    <row r="29" spans="1:61" s="28" customFormat="1" ht="12" customHeight="1">
      <c r="A29" s="221" t="s">
        <v>109</v>
      </c>
      <c r="B29" s="221"/>
      <c r="C29" s="221"/>
      <c r="D29" s="193" t="s">
        <v>125</v>
      </c>
      <c r="E29" s="193"/>
      <c r="F29" s="240" t="s">
        <v>19</v>
      </c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568">
        <v>4</v>
      </c>
      <c r="AC29" s="568"/>
      <c r="AD29" s="568">
        <f t="shared" si="5"/>
        <v>120</v>
      </c>
      <c r="AE29" s="568"/>
      <c r="AF29" s="568">
        <f t="shared" si="6"/>
        <v>64</v>
      </c>
      <c r="AG29" s="568"/>
      <c r="AH29" s="568">
        <v>0</v>
      </c>
      <c r="AI29" s="568"/>
      <c r="AJ29" s="568">
        <v>64</v>
      </c>
      <c r="AK29" s="568"/>
      <c r="AL29" s="568">
        <v>0</v>
      </c>
      <c r="AM29" s="568"/>
      <c r="AN29" s="568">
        <v>56</v>
      </c>
      <c r="AO29" s="568"/>
      <c r="AP29" s="47"/>
      <c r="AQ29" s="47"/>
      <c r="AR29" s="47">
        <v>4</v>
      </c>
      <c r="AS29" s="47">
        <v>4</v>
      </c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570" t="s">
        <v>15</v>
      </c>
      <c r="BG29" s="570"/>
      <c r="BH29" s="570"/>
      <c r="BI29" s="570"/>
    </row>
    <row r="30" spans="1:61" s="28" customFormat="1" ht="12" customHeight="1">
      <c r="A30" s="221" t="s">
        <v>110</v>
      </c>
      <c r="B30" s="221"/>
      <c r="C30" s="221"/>
      <c r="D30" s="193" t="s">
        <v>126</v>
      </c>
      <c r="E30" s="193"/>
      <c r="F30" s="240" t="s">
        <v>20</v>
      </c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568">
        <v>4</v>
      </c>
      <c r="AC30" s="568"/>
      <c r="AD30" s="568">
        <f t="shared" si="5"/>
        <v>120</v>
      </c>
      <c r="AE30" s="568"/>
      <c r="AF30" s="568">
        <f t="shared" si="6"/>
        <v>64</v>
      </c>
      <c r="AG30" s="568"/>
      <c r="AH30" s="568">
        <v>0</v>
      </c>
      <c r="AI30" s="568"/>
      <c r="AJ30" s="568">
        <v>64</v>
      </c>
      <c r="AK30" s="568"/>
      <c r="AL30" s="568">
        <v>0</v>
      </c>
      <c r="AM30" s="568"/>
      <c r="AN30" s="568">
        <v>56</v>
      </c>
      <c r="AO30" s="568"/>
      <c r="AP30" s="47">
        <v>4</v>
      </c>
      <c r="AQ30" s="47">
        <v>4</v>
      </c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570" t="s">
        <v>15</v>
      </c>
      <c r="BG30" s="570"/>
      <c r="BH30" s="570"/>
      <c r="BI30" s="570"/>
    </row>
    <row r="31" spans="1:61" s="28" customFormat="1" ht="12" customHeight="1">
      <c r="A31" s="221" t="s">
        <v>110</v>
      </c>
      <c r="B31" s="221"/>
      <c r="C31" s="221"/>
      <c r="D31" s="193" t="s">
        <v>127</v>
      </c>
      <c r="E31" s="193"/>
      <c r="F31" s="240" t="s">
        <v>21</v>
      </c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568">
        <v>4</v>
      </c>
      <c r="AC31" s="568"/>
      <c r="AD31" s="568">
        <f t="shared" si="5"/>
        <v>120</v>
      </c>
      <c r="AE31" s="568"/>
      <c r="AF31" s="568">
        <f t="shared" si="6"/>
        <v>64</v>
      </c>
      <c r="AG31" s="568"/>
      <c r="AH31" s="568">
        <v>0</v>
      </c>
      <c r="AI31" s="568"/>
      <c r="AJ31" s="568">
        <v>64</v>
      </c>
      <c r="AK31" s="568"/>
      <c r="AL31" s="568">
        <v>0</v>
      </c>
      <c r="AM31" s="568"/>
      <c r="AN31" s="568">
        <v>56</v>
      </c>
      <c r="AO31" s="568"/>
      <c r="AP31" s="47"/>
      <c r="AQ31" s="47"/>
      <c r="AR31" s="47">
        <v>4</v>
      </c>
      <c r="AS31" s="47">
        <v>4</v>
      </c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570" t="s">
        <v>15</v>
      </c>
      <c r="BG31" s="570"/>
      <c r="BH31" s="570"/>
      <c r="BI31" s="570"/>
    </row>
    <row r="32" spans="1:61" s="28" customFormat="1" ht="12" customHeight="1">
      <c r="A32" s="221" t="s">
        <v>110</v>
      </c>
      <c r="B32" s="221"/>
      <c r="C32" s="221"/>
      <c r="D32" s="193" t="s">
        <v>123</v>
      </c>
      <c r="E32" s="193"/>
      <c r="F32" s="240" t="s">
        <v>99</v>
      </c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568">
        <v>4</v>
      </c>
      <c r="AC32" s="568"/>
      <c r="AD32" s="568">
        <f t="shared" si="5"/>
        <v>120</v>
      </c>
      <c r="AE32" s="568"/>
      <c r="AF32" s="568">
        <f t="shared" si="6"/>
        <v>64</v>
      </c>
      <c r="AG32" s="568"/>
      <c r="AH32" s="568">
        <v>0</v>
      </c>
      <c r="AI32" s="568"/>
      <c r="AJ32" s="568">
        <v>64</v>
      </c>
      <c r="AK32" s="568"/>
      <c r="AL32" s="568">
        <v>0</v>
      </c>
      <c r="AM32" s="568"/>
      <c r="AN32" s="568">
        <v>56</v>
      </c>
      <c r="AO32" s="568"/>
      <c r="AP32" s="47"/>
      <c r="AQ32" s="47"/>
      <c r="AR32" s="47"/>
      <c r="AS32" s="47"/>
      <c r="AT32" s="47">
        <v>4</v>
      </c>
      <c r="AU32" s="47">
        <v>4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570" t="s">
        <v>17</v>
      </c>
      <c r="BG32" s="570"/>
      <c r="BH32" s="570"/>
      <c r="BI32" s="570"/>
    </row>
    <row r="33" spans="1:61" s="28" customFormat="1" ht="12" customHeight="1">
      <c r="A33" s="221" t="s">
        <v>111</v>
      </c>
      <c r="B33" s="221"/>
      <c r="C33" s="221"/>
      <c r="D33" s="193" t="s">
        <v>128</v>
      </c>
      <c r="E33" s="193"/>
      <c r="F33" s="240" t="s">
        <v>22</v>
      </c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568">
        <v>2</v>
      </c>
      <c r="AC33" s="568"/>
      <c r="AD33" s="568">
        <f t="shared" si="5"/>
        <v>60</v>
      </c>
      <c r="AE33" s="568"/>
      <c r="AF33" s="568">
        <f t="shared" si="6"/>
        <v>32</v>
      </c>
      <c r="AG33" s="568"/>
      <c r="AH33" s="568">
        <v>24</v>
      </c>
      <c r="AI33" s="568"/>
      <c r="AJ33" s="568">
        <v>8</v>
      </c>
      <c r="AK33" s="568"/>
      <c r="AL33" s="568">
        <v>0</v>
      </c>
      <c r="AM33" s="568"/>
      <c r="AN33" s="568">
        <v>28</v>
      </c>
      <c r="AO33" s="568"/>
      <c r="AP33" s="47">
        <v>2</v>
      </c>
      <c r="AQ33" s="47">
        <v>2</v>
      </c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570" t="s">
        <v>15</v>
      </c>
      <c r="BG33" s="570"/>
      <c r="BH33" s="570"/>
      <c r="BI33" s="570"/>
    </row>
    <row r="34" spans="1:61" s="28" customFormat="1" ht="12" customHeight="1">
      <c r="A34" s="221" t="s">
        <v>111</v>
      </c>
      <c r="B34" s="221"/>
      <c r="C34" s="221"/>
      <c r="D34" s="193" t="s">
        <v>129</v>
      </c>
      <c r="E34" s="193"/>
      <c r="F34" s="240" t="s">
        <v>23</v>
      </c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568">
        <v>2</v>
      </c>
      <c r="AC34" s="568"/>
      <c r="AD34" s="568">
        <f t="shared" si="5"/>
        <v>60</v>
      </c>
      <c r="AE34" s="568"/>
      <c r="AF34" s="568">
        <f t="shared" si="6"/>
        <v>32</v>
      </c>
      <c r="AG34" s="568"/>
      <c r="AH34" s="568">
        <v>24</v>
      </c>
      <c r="AI34" s="568"/>
      <c r="AJ34" s="568">
        <v>8</v>
      </c>
      <c r="AK34" s="568"/>
      <c r="AL34" s="568">
        <v>0</v>
      </c>
      <c r="AM34" s="568"/>
      <c r="AN34" s="568">
        <v>28</v>
      </c>
      <c r="AO34" s="568"/>
      <c r="AP34" s="47"/>
      <c r="AQ34" s="47"/>
      <c r="AR34" s="47">
        <v>2</v>
      </c>
      <c r="AS34" s="47">
        <v>2</v>
      </c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570" t="s">
        <v>17</v>
      </c>
      <c r="BG34" s="570"/>
      <c r="BH34" s="570"/>
      <c r="BI34" s="570"/>
    </row>
    <row r="35" spans="1:61" s="28" customFormat="1" ht="12" customHeight="1">
      <c r="A35" s="221" t="s">
        <v>112</v>
      </c>
      <c r="B35" s="221"/>
      <c r="C35" s="221"/>
      <c r="D35" s="193" t="s">
        <v>130</v>
      </c>
      <c r="E35" s="193"/>
      <c r="F35" s="240" t="s">
        <v>104</v>
      </c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568">
        <v>4</v>
      </c>
      <c r="AC35" s="568"/>
      <c r="AD35" s="568">
        <f t="shared" si="5"/>
        <v>120</v>
      </c>
      <c r="AE35" s="568"/>
      <c r="AF35" s="568">
        <f t="shared" si="6"/>
        <v>64</v>
      </c>
      <c r="AG35" s="568"/>
      <c r="AH35" s="568">
        <v>48</v>
      </c>
      <c r="AI35" s="568"/>
      <c r="AJ35" s="568">
        <v>16</v>
      </c>
      <c r="AK35" s="568"/>
      <c r="AL35" s="568">
        <v>0</v>
      </c>
      <c r="AM35" s="568"/>
      <c r="AN35" s="568">
        <v>56</v>
      </c>
      <c r="AO35" s="568"/>
      <c r="AP35" s="47"/>
      <c r="AQ35" s="47"/>
      <c r="AR35" s="47"/>
      <c r="AS35" s="47"/>
      <c r="AT35" s="47">
        <v>4</v>
      </c>
      <c r="AU35" s="47">
        <v>4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570" t="s">
        <v>17</v>
      </c>
      <c r="BG35" s="570"/>
      <c r="BH35" s="570"/>
      <c r="BI35" s="570"/>
    </row>
    <row r="36" spans="1:61" s="28" customFormat="1" ht="12" customHeight="1">
      <c r="A36" s="221" t="s">
        <v>113</v>
      </c>
      <c r="B36" s="221"/>
      <c r="C36" s="221"/>
      <c r="D36" s="193" t="s">
        <v>121</v>
      </c>
      <c r="E36" s="193"/>
      <c r="F36" s="240" t="s">
        <v>24</v>
      </c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571"/>
      <c r="AC36" s="571"/>
      <c r="AD36" s="568">
        <f t="shared" si="5"/>
        <v>128</v>
      </c>
      <c r="AE36" s="568"/>
      <c r="AF36" s="568">
        <f t="shared" si="6"/>
        <v>128</v>
      </c>
      <c r="AG36" s="568"/>
      <c r="AH36" s="571"/>
      <c r="AI36" s="571"/>
      <c r="AJ36" s="571">
        <v>128</v>
      </c>
      <c r="AK36" s="571"/>
      <c r="AL36" s="571"/>
      <c r="AM36" s="571"/>
      <c r="AN36" s="571"/>
      <c r="AO36" s="571"/>
      <c r="AP36" s="47"/>
      <c r="AQ36" s="47" t="s">
        <v>25</v>
      </c>
      <c r="AR36" s="47"/>
      <c r="AS36" s="47" t="s">
        <v>25</v>
      </c>
      <c r="AT36" s="47"/>
      <c r="AU36" s="47" t="s">
        <v>25</v>
      </c>
      <c r="AV36" s="47"/>
      <c r="AW36" s="47" t="s">
        <v>25</v>
      </c>
      <c r="AX36" s="47"/>
      <c r="AY36" s="47"/>
      <c r="AZ36" s="47"/>
      <c r="BA36" s="47"/>
      <c r="BB36" s="47"/>
      <c r="BC36" s="47"/>
      <c r="BD36" s="47"/>
      <c r="BE36" s="47"/>
      <c r="BF36" s="570" t="s">
        <v>15</v>
      </c>
      <c r="BG36" s="570"/>
      <c r="BH36" s="570"/>
      <c r="BI36" s="570"/>
    </row>
    <row r="37" spans="1:61" ht="11.25" customHeight="1">
      <c r="A37" s="569" t="s">
        <v>26</v>
      </c>
      <c r="B37" s="569"/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76">
        <f>AB38+AB41</f>
        <v>4</v>
      </c>
      <c r="AC37" s="576"/>
      <c r="AD37" s="564">
        <f t="shared" si="5"/>
        <v>120</v>
      </c>
      <c r="AE37" s="564"/>
      <c r="AF37" s="564">
        <f t="shared" si="6"/>
        <v>64</v>
      </c>
      <c r="AG37" s="564"/>
      <c r="AH37" s="576">
        <f t="shared" ref="AH37" si="12">AH38+AH41</f>
        <v>64</v>
      </c>
      <c r="AI37" s="576"/>
      <c r="AJ37" s="576">
        <f t="shared" ref="AJ37" si="13">AJ38+AJ41</f>
        <v>0</v>
      </c>
      <c r="AK37" s="576"/>
      <c r="AL37" s="576">
        <f t="shared" ref="AL37" si="14">AL38+AL41</f>
        <v>0</v>
      </c>
      <c r="AM37" s="576"/>
      <c r="AN37" s="576">
        <f t="shared" ref="AN37" si="15">AN38+AN41</f>
        <v>56</v>
      </c>
      <c r="AO37" s="576"/>
      <c r="AP37" s="57">
        <f>AP38+AP39+AP40+AP41+AP42</f>
        <v>0</v>
      </c>
      <c r="AQ37" s="57">
        <f t="shared" ref="AQ37:BE37" si="16">AQ38+AQ39+AQ40+AQ41+AQ42</f>
        <v>0</v>
      </c>
      <c r="AR37" s="57">
        <f t="shared" si="16"/>
        <v>0</v>
      </c>
      <c r="AS37" s="57">
        <f t="shared" si="16"/>
        <v>0</v>
      </c>
      <c r="AT37" s="57">
        <f t="shared" si="16"/>
        <v>2</v>
      </c>
      <c r="AU37" s="57">
        <f t="shared" si="16"/>
        <v>2</v>
      </c>
      <c r="AV37" s="57">
        <f t="shared" si="16"/>
        <v>2</v>
      </c>
      <c r="AW37" s="57">
        <f t="shared" si="16"/>
        <v>2</v>
      </c>
      <c r="AX37" s="57">
        <f t="shared" si="16"/>
        <v>0</v>
      </c>
      <c r="AY37" s="57">
        <f t="shared" si="16"/>
        <v>0</v>
      </c>
      <c r="AZ37" s="57">
        <f t="shared" si="16"/>
        <v>0</v>
      </c>
      <c r="BA37" s="57">
        <f t="shared" si="16"/>
        <v>0</v>
      </c>
      <c r="BB37" s="57">
        <f t="shared" si="16"/>
        <v>0</v>
      </c>
      <c r="BC37" s="57">
        <f t="shared" si="16"/>
        <v>0</v>
      </c>
      <c r="BD37" s="57">
        <f t="shared" si="16"/>
        <v>0</v>
      </c>
      <c r="BE37" s="57">
        <f t="shared" si="16"/>
        <v>0</v>
      </c>
      <c r="BF37" s="577"/>
      <c r="BG37" s="577"/>
      <c r="BH37" s="577"/>
      <c r="BI37" s="577"/>
    </row>
    <row r="38" spans="1:61" s="28" customFormat="1" ht="12" customHeight="1">
      <c r="A38" s="221" t="s">
        <v>115</v>
      </c>
      <c r="B38" s="221"/>
      <c r="C38" s="221"/>
      <c r="D38" s="193" t="s">
        <v>132</v>
      </c>
      <c r="E38" s="193"/>
      <c r="F38" s="240" t="s">
        <v>27</v>
      </c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571">
        <v>2</v>
      </c>
      <c r="AC38" s="571"/>
      <c r="AD38" s="578">
        <f t="shared" si="5"/>
        <v>60</v>
      </c>
      <c r="AE38" s="579"/>
      <c r="AF38" s="572">
        <f t="shared" si="6"/>
        <v>32</v>
      </c>
      <c r="AG38" s="573"/>
      <c r="AH38" s="568">
        <v>32</v>
      </c>
      <c r="AI38" s="568"/>
      <c r="AJ38" s="568">
        <v>0</v>
      </c>
      <c r="AK38" s="568"/>
      <c r="AL38" s="568">
        <v>0</v>
      </c>
      <c r="AM38" s="568"/>
      <c r="AN38" s="568">
        <v>28</v>
      </c>
      <c r="AO38" s="568"/>
      <c r="AP38" s="47"/>
      <c r="AQ38" s="47"/>
      <c r="AR38" s="47"/>
      <c r="AS38" s="47"/>
      <c r="AT38" s="48"/>
      <c r="AU38" s="48"/>
      <c r="AV38" s="47"/>
      <c r="AW38" s="47"/>
      <c r="AX38" s="60"/>
      <c r="AY38" s="60"/>
      <c r="AZ38" s="48"/>
      <c r="BA38" s="48"/>
      <c r="BB38" s="48"/>
      <c r="BC38" s="48"/>
      <c r="BD38" s="48"/>
      <c r="BE38" s="48"/>
      <c r="BF38" s="586" t="s">
        <v>15</v>
      </c>
      <c r="BG38" s="586"/>
      <c r="BH38" s="586"/>
      <c r="BI38" s="586"/>
    </row>
    <row r="39" spans="1:61" s="28" customFormat="1" ht="12" customHeight="1">
      <c r="A39" s="221" t="s">
        <v>112</v>
      </c>
      <c r="B39" s="221"/>
      <c r="C39" s="221"/>
      <c r="D39" s="193" t="s">
        <v>121</v>
      </c>
      <c r="E39" s="193"/>
      <c r="F39" s="240" t="s">
        <v>28</v>
      </c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571"/>
      <c r="AC39" s="571"/>
      <c r="AD39" s="580"/>
      <c r="AE39" s="581"/>
      <c r="AF39" s="584"/>
      <c r="AG39" s="585"/>
      <c r="AH39" s="568"/>
      <c r="AI39" s="568"/>
      <c r="AJ39" s="568"/>
      <c r="AK39" s="568"/>
      <c r="AL39" s="568"/>
      <c r="AM39" s="568"/>
      <c r="AN39" s="568"/>
      <c r="AO39" s="568"/>
      <c r="AP39" s="47"/>
      <c r="AQ39" s="47"/>
      <c r="AR39" s="47"/>
      <c r="AS39" s="47"/>
      <c r="AT39" s="48"/>
      <c r="AU39" s="48"/>
      <c r="AV39" s="47">
        <v>2</v>
      </c>
      <c r="AW39" s="47">
        <v>2</v>
      </c>
      <c r="AX39" s="60"/>
      <c r="AY39" s="60"/>
      <c r="AZ39" s="48"/>
      <c r="BA39" s="48"/>
      <c r="BB39" s="48"/>
      <c r="BC39" s="48"/>
      <c r="BD39" s="48"/>
      <c r="BE39" s="48"/>
      <c r="BF39" s="586"/>
      <c r="BG39" s="586"/>
      <c r="BH39" s="586"/>
      <c r="BI39" s="586"/>
    </row>
    <row r="40" spans="1:61" s="28" customFormat="1" ht="12" customHeight="1">
      <c r="A40" s="221" t="s">
        <v>116</v>
      </c>
      <c r="B40" s="221"/>
      <c r="C40" s="221"/>
      <c r="D40" s="193" t="s">
        <v>133</v>
      </c>
      <c r="E40" s="193"/>
      <c r="F40" s="240" t="s">
        <v>29</v>
      </c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571"/>
      <c r="AC40" s="571"/>
      <c r="AD40" s="582"/>
      <c r="AE40" s="583"/>
      <c r="AF40" s="574"/>
      <c r="AG40" s="575"/>
      <c r="AH40" s="568"/>
      <c r="AI40" s="568"/>
      <c r="AJ40" s="568"/>
      <c r="AK40" s="568"/>
      <c r="AL40" s="568"/>
      <c r="AM40" s="568"/>
      <c r="AN40" s="568"/>
      <c r="AO40" s="568"/>
      <c r="AP40" s="48"/>
      <c r="AQ40" s="48"/>
      <c r="AR40" s="48"/>
      <c r="AS40" s="48"/>
      <c r="AT40" s="48"/>
      <c r="AU40" s="48"/>
      <c r="AV40" s="48"/>
      <c r="AW40" s="48"/>
      <c r="AX40" s="60"/>
      <c r="AY40" s="60"/>
      <c r="AZ40" s="48"/>
      <c r="BA40" s="48"/>
      <c r="BB40" s="48"/>
      <c r="BC40" s="48"/>
      <c r="BD40" s="48"/>
      <c r="BE40" s="48"/>
      <c r="BF40" s="586"/>
      <c r="BG40" s="586"/>
      <c r="BH40" s="586"/>
      <c r="BI40" s="586"/>
    </row>
    <row r="41" spans="1:61" s="28" customFormat="1" ht="12" customHeight="1">
      <c r="A41" s="221" t="s">
        <v>111</v>
      </c>
      <c r="B41" s="221"/>
      <c r="C41" s="221"/>
      <c r="D41" s="193" t="s">
        <v>134</v>
      </c>
      <c r="E41" s="193"/>
      <c r="F41" s="240" t="s">
        <v>30</v>
      </c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571">
        <v>2</v>
      </c>
      <c r="AC41" s="571"/>
      <c r="AD41" s="572">
        <f t="shared" ref="AD41" si="17">AF41+AN41</f>
        <v>60</v>
      </c>
      <c r="AE41" s="573"/>
      <c r="AF41" s="572">
        <f t="shared" si="6"/>
        <v>32</v>
      </c>
      <c r="AG41" s="573"/>
      <c r="AH41" s="571">
        <v>32</v>
      </c>
      <c r="AI41" s="571"/>
      <c r="AJ41" s="571">
        <v>0</v>
      </c>
      <c r="AK41" s="571"/>
      <c r="AL41" s="571">
        <v>0</v>
      </c>
      <c r="AM41" s="571"/>
      <c r="AN41" s="571">
        <v>28</v>
      </c>
      <c r="AO41" s="571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571"/>
      <c r="BE41" s="571"/>
      <c r="BF41" s="586" t="s">
        <v>15</v>
      </c>
      <c r="BG41" s="586"/>
      <c r="BH41" s="586"/>
      <c r="BI41" s="586"/>
    </row>
    <row r="42" spans="1:61" s="28" customFormat="1" ht="12" customHeight="1">
      <c r="A42" s="221" t="s">
        <v>112</v>
      </c>
      <c r="B42" s="221"/>
      <c r="C42" s="221"/>
      <c r="D42" s="193" t="s">
        <v>131</v>
      </c>
      <c r="E42" s="193"/>
      <c r="F42" s="240" t="s">
        <v>31</v>
      </c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571"/>
      <c r="AC42" s="571"/>
      <c r="AD42" s="574"/>
      <c r="AE42" s="575"/>
      <c r="AF42" s="574"/>
      <c r="AG42" s="575"/>
      <c r="AH42" s="571"/>
      <c r="AI42" s="571"/>
      <c r="AJ42" s="571"/>
      <c r="AK42" s="571"/>
      <c r="AL42" s="571"/>
      <c r="AM42" s="571"/>
      <c r="AN42" s="571"/>
      <c r="AO42" s="571"/>
      <c r="AP42" s="48"/>
      <c r="AQ42" s="48"/>
      <c r="AR42" s="48"/>
      <c r="AS42" s="48"/>
      <c r="AT42" s="48">
        <v>2</v>
      </c>
      <c r="AU42" s="48">
        <v>2</v>
      </c>
      <c r="AV42" s="48"/>
      <c r="AW42" s="48"/>
      <c r="AX42" s="48"/>
      <c r="AY42" s="48"/>
      <c r="AZ42" s="48"/>
      <c r="BA42" s="48"/>
      <c r="BB42" s="48"/>
      <c r="BC42" s="48"/>
      <c r="BD42" s="571"/>
      <c r="BE42" s="571"/>
      <c r="BF42" s="586"/>
      <c r="BG42" s="586"/>
      <c r="BH42" s="586"/>
      <c r="BI42" s="586"/>
    </row>
    <row r="43" spans="1:61" ht="12.75" customHeight="1">
      <c r="A43" s="588" t="s">
        <v>32</v>
      </c>
      <c r="B43" s="588"/>
      <c r="C43" s="588"/>
      <c r="D43" s="588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88"/>
      <c r="X43" s="588"/>
      <c r="Y43" s="588"/>
      <c r="Z43" s="588"/>
      <c r="AA43" s="588"/>
      <c r="AB43" s="564">
        <f>AB44+AB49</f>
        <v>8</v>
      </c>
      <c r="AC43" s="564"/>
      <c r="AD43" s="564">
        <f t="shared" ref="AD43:AD46" si="18">AF43+AN43</f>
        <v>240</v>
      </c>
      <c r="AE43" s="564"/>
      <c r="AF43" s="564">
        <f t="shared" ref="AF43:AF50" si="19">AH43+AJ43+AL43</f>
        <v>128</v>
      </c>
      <c r="AG43" s="564"/>
      <c r="AH43" s="564">
        <f t="shared" ref="AH43" si="20">AH44+AH49</f>
        <v>72</v>
      </c>
      <c r="AI43" s="564"/>
      <c r="AJ43" s="564">
        <f t="shared" ref="AJ43" si="21">AJ44+AJ49</f>
        <v>56</v>
      </c>
      <c r="AK43" s="564"/>
      <c r="AL43" s="564">
        <f t="shared" ref="AL43" si="22">AL44+AL49</f>
        <v>0</v>
      </c>
      <c r="AM43" s="564"/>
      <c r="AN43" s="564">
        <f t="shared" ref="AN43" si="23">AN44+AN49</f>
        <v>112</v>
      </c>
      <c r="AO43" s="564"/>
      <c r="AP43" s="55">
        <f>AP44+AP49</f>
        <v>4</v>
      </c>
      <c r="AQ43" s="55">
        <f t="shared" ref="AQ43:BE43" si="24">AQ44+AQ49</f>
        <v>4</v>
      </c>
      <c r="AR43" s="55">
        <f t="shared" si="24"/>
        <v>2</v>
      </c>
      <c r="AS43" s="55">
        <f t="shared" si="24"/>
        <v>2</v>
      </c>
      <c r="AT43" s="55">
        <f t="shared" si="24"/>
        <v>0</v>
      </c>
      <c r="AU43" s="55">
        <f t="shared" si="24"/>
        <v>0</v>
      </c>
      <c r="AV43" s="55">
        <f t="shared" si="24"/>
        <v>0</v>
      </c>
      <c r="AW43" s="55">
        <f t="shared" si="24"/>
        <v>0</v>
      </c>
      <c r="AX43" s="55">
        <f t="shared" si="24"/>
        <v>0</v>
      </c>
      <c r="AY43" s="55">
        <f t="shared" si="24"/>
        <v>0</v>
      </c>
      <c r="AZ43" s="55">
        <f t="shared" si="24"/>
        <v>0</v>
      </c>
      <c r="BA43" s="55">
        <f t="shared" si="24"/>
        <v>0</v>
      </c>
      <c r="BB43" s="55">
        <f t="shared" si="24"/>
        <v>0</v>
      </c>
      <c r="BC43" s="55">
        <f t="shared" si="24"/>
        <v>0</v>
      </c>
      <c r="BD43" s="55">
        <f t="shared" si="24"/>
        <v>2</v>
      </c>
      <c r="BE43" s="55">
        <f t="shared" si="24"/>
        <v>2</v>
      </c>
      <c r="BF43" s="577"/>
      <c r="BG43" s="577"/>
      <c r="BH43" s="577"/>
      <c r="BI43" s="577"/>
    </row>
    <row r="44" spans="1:61" ht="12.75" customHeight="1">
      <c r="A44" s="569" t="s">
        <v>13</v>
      </c>
      <c r="B44" s="569"/>
      <c r="C44" s="569"/>
      <c r="D44" s="569"/>
      <c r="E44" s="569"/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89">
        <f>AB45+AB46+AB48</f>
        <v>6</v>
      </c>
      <c r="AC44" s="590"/>
      <c r="AD44" s="564">
        <f t="shared" si="18"/>
        <v>180</v>
      </c>
      <c r="AE44" s="564"/>
      <c r="AF44" s="564">
        <f t="shared" si="19"/>
        <v>96</v>
      </c>
      <c r="AG44" s="564"/>
      <c r="AH44" s="589">
        <f t="shared" ref="AH44" si="25">AH45+AH46+AH48</f>
        <v>48</v>
      </c>
      <c r="AI44" s="590"/>
      <c r="AJ44" s="589">
        <f t="shared" ref="AJ44" si="26">AJ45+AJ46+AJ48</f>
        <v>48</v>
      </c>
      <c r="AK44" s="590"/>
      <c r="AL44" s="589">
        <f t="shared" ref="AL44" si="27">AL45+AL46+AL48</f>
        <v>0</v>
      </c>
      <c r="AM44" s="590"/>
      <c r="AN44" s="589">
        <f t="shared" ref="AN44" si="28">AN45+AN46+AN48</f>
        <v>84</v>
      </c>
      <c r="AO44" s="590"/>
      <c r="AP44" s="55">
        <f>AP45+AP46+AP47+AP48</f>
        <v>2</v>
      </c>
      <c r="AQ44" s="55">
        <f t="shared" ref="AQ44:BE44" si="29">AQ45+AQ46+AQ47+AQ48</f>
        <v>2</v>
      </c>
      <c r="AR44" s="55">
        <f t="shared" si="29"/>
        <v>2</v>
      </c>
      <c r="AS44" s="55">
        <f t="shared" si="29"/>
        <v>2</v>
      </c>
      <c r="AT44" s="55">
        <f t="shared" si="29"/>
        <v>0</v>
      </c>
      <c r="AU44" s="55">
        <f t="shared" si="29"/>
        <v>0</v>
      </c>
      <c r="AV44" s="55">
        <f t="shared" si="29"/>
        <v>0</v>
      </c>
      <c r="AW44" s="55">
        <f t="shared" si="29"/>
        <v>0</v>
      </c>
      <c r="AX44" s="55">
        <f t="shared" si="29"/>
        <v>0</v>
      </c>
      <c r="AY44" s="55">
        <f t="shared" si="29"/>
        <v>0</v>
      </c>
      <c r="AZ44" s="55">
        <f t="shared" si="29"/>
        <v>0</v>
      </c>
      <c r="BA44" s="55">
        <f t="shared" si="29"/>
        <v>0</v>
      </c>
      <c r="BB44" s="55">
        <f t="shared" si="29"/>
        <v>0</v>
      </c>
      <c r="BC44" s="55">
        <f t="shared" si="29"/>
        <v>0</v>
      </c>
      <c r="BD44" s="55">
        <f t="shared" si="29"/>
        <v>2</v>
      </c>
      <c r="BE44" s="55">
        <f t="shared" si="29"/>
        <v>2</v>
      </c>
      <c r="BF44" s="591"/>
      <c r="BG44" s="592"/>
      <c r="BH44" s="592"/>
      <c r="BI44" s="593"/>
    </row>
    <row r="45" spans="1:61" s="28" customFormat="1" ht="12" customHeight="1">
      <c r="A45" s="221" t="s">
        <v>117</v>
      </c>
      <c r="B45" s="221"/>
      <c r="C45" s="221"/>
      <c r="D45" s="193"/>
      <c r="E45" s="193"/>
      <c r="F45" s="454" t="s">
        <v>100</v>
      </c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568">
        <v>2</v>
      </c>
      <c r="AC45" s="568"/>
      <c r="AD45" s="568">
        <f t="shared" si="18"/>
        <v>60</v>
      </c>
      <c r="AE45" s="568"/>
      <c r="AF45" s="568">
        <f t="shared" si="19"/>
        <v>32</v>
      </c>
      <c r="AG45" s="568"/>
      <c r="AH45" s="568">
        <v>8</v>
      </c>
      <c r="AI45" s="568"/>
      <c r="AJ45" s="568">
        <v>24</v>
      </c>
      <c r="AK45" s="568"/>
      <c r="AL45" s="568">
        <v>0</v>
      </c>
      <c r="AM45" s="568"/>
      <c r="AN45" s="568">
        <v>28</v>
      </c>
      <c r="AO45" s="568"/>
      <c r="AP45" s="47">
        <v>2</v>
      </c>
      <c r="AQ45" s="47">
        <v>2</v>
      </c>
      <c r="AR45" s="47"/>
      <c r="AS45" s="47"/>
      <c r="AT45" s="47"/>
      <c r="AU45" s="47"/>
      <c r="AV45" s="47"/>
      <c r="AW45" s="47"/>
      <c r="AX45" s="47"/>
      <c r="AY45" s="47"/>
      <c r="AZ45" s="48"/>
      <c r="BA45" s="48"/>
      <c r="BB45" s="48"/>
      <c r="BC45" s="48"/>
      <c r="BD45" s="48"/>
      <c r="BE45" s="48"/>
      <c r="BF45" s="606" t="s">
        <v>15</v>
      </c>
      <c r="BG45" s="606"/>
      <c r="BH45" s="606"/>
      <c r="BI45" s="606"/>
    </row>
    <row r="46" spans="1:61" s="28" customFormat="1" ht="27.75" customHeight="1">
      <c r="A46" s="221" t="s">
        <v>114</v>
      </c>
      <c r="B46" s="221"/>
      <c r="C46" s="221"/>
      <c r="D46" s="208" t="s">
        <v>121</v>
      </c>
      <c r="E46" s="208"/>
      <c r="F46" s="587" t="s">
        <v>106</v>
      </c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72">
        <v>2</v>
      </c>
      <c r="AC46" s="573"/>
      <c r="AD46" s="572">
        <f t="shared" si="18"/>
        <v>60</v>
      </c>
      <c r="AE46" s="594"/>
      <c r="AF46" s="572">
        <f t="shared" si="19"/>
        <v>32</v>
      </c>
      <c r="AG46" s="594"/>
      <c r="AH46" s="572">
        <v>8</v>
      </c>
      <c r="AI46" s="594"/>
      <c r="AJ46" s="572">
        <v>24</v>
      </c>
      <c r="AK46" s="594"/>
      <c r="AL46" s="572">
        <v>0</v>
      </c>
      <c r="AM46" s="594"/>
      <c r="AN46" s="572">
        <v>28</v>
      </c>
      <c r="AO46" s="594"/>
      <c r="AP46" s="61"/>
      <c r="AQ46" s="61"/>
      <c r="AR46" s="61"/>
      <c r="AS46" s="61"/>
      <c r="AT46" s="61"/>
      <c r="AU46" s="61"/>
      <c r="AV46" s="61"/>
      <c r="AW46" s="61"/>
      <c r="AX46" s="62"/>
      <c r="AY46" s="62"/>
      <c r="AZ46" s="62"/>
      <c r="BA46" s="62"/>
      <c r="BB46" s="62"/>
      <c r="BC46" s="62"/>
      <c r="BD46" s="62">
        <v>2</v>
      </c>
      <c r="BE46" s="62">
        <v>2</v>
      </c>
      <c r="BF46" s="597" t="s">
        <v>15</v>
      </c>
      <c r="BG46" s="499"/>
      <c r="BH46" s="499"/>
      <c r="BI46" s="598"/>
    </row>
    <row r="47" spans="1:61" s="28" customFormat="1" ht="12" hidden="1" customHeight="1">
      <c r="A47" s="221" t="s">
        <v>116</v>
      </c>
      <c r="B47" s="221"/>
      <c r="C47" s="221"/>
      <c r="D47" s="601"/>
      <c r="E47" s="602"/>
      <c r="F47" s="603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5"/>
      <c r="AB47" s="574"/>
      <c r="AC47" s="575"/>
      <c r="AD47" s="595"/>
      <c r="AE47" s="596"/>
      <c r="AF47" s="595"/>
      <c r="AG47" s="596"/>
      <c r="AH47" s="595"/>
      <c r="AI47" s="596"/>
      <c r="AJ47" s="595"/>
      <c r="AK47" s="596"/>
      <c r="AL47" s="595"/>
      <c r="AM47" s="596"/>
      <c r="AN47" s="595"/>
      <c r="AO47" s="596"/>
      <c r="AP47" s="61"/>
      <c r="AQ47" s="61"/>
      <c r="AR47" s="61"/>
      <c r="AS47" s="61"/>
      <c r="AT47" s="61"/>
      <c r="AU47" s="61"/>
      <c r="AV47" s="61"/>
      <c r="AW47" s="61"/>
      <c r="AX47" s="62"/>
      <c r="AY47" s="62"/>
      <c r="AZ47" s="62"/>
      <c r="BA47" s="62"/>
      <c r="BB47" s="62"/>
      <c r="BC47" s="62"/>
      <c r="BD47" s="62"/>
      <c r="BE47" s="62"/>
      <c r="BF47" s="599"/>
      <c r="BG47" s="497"/>
      <c r="BH47" s="497"/>
      <c r="BI47" s="600"/>
    </row>
    <row r="48" spans="1:61" s="28" customFormat="1" ht="12" customHeight="1">
      <c r="A48" s="221" t="s">
        <v>118</v>
      </c>
      <c r="B48" s="221"/>
      <c r="C48" s="221"/>
      <c r="D48" s="193" t="s">
        <v>137</v>
      </c>
      <c r="E48" s="193"/>
      <c r="F48" s="454" t="s">
        <v>33</v>
      </c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568">
        <v>2</v>
      </c>
      <c r="AC48" s="568"/>
      <c r="AD48" s="568">
        <f t="shared" ref="AD48:AD50" si="30">AF48+AN48</f>
        <v>60</v>
      </c>
      <c r="AE48" s="568"/>
      <c r="AF48" s="568">
        <f t="shared" si="19"/>
        <v>32</v>
      </c>
      <c r="AG48" s="568"/>
      <c r="AH48" s="568">
        <v>32</v>
      </c>
      <c r="AI48" s="568"/>
      <c r="AJ48" s="568">
        <v>0</v>
      </c>
      <c r="AK48" s="568"/>
      <c r="AL48" s="568">
        <v>0</v>
      </c>
      <c r="AM48" s="568"/>
      <c r="AN48" s="568">
        <v>28</v>
      </c>
      <c r="AO48" s="568"/>
      <c r="AP48" s="48"/>
      <c r="AQ48" s="48"/>
      <c r="AR48" s="47">
        <v>2</v>
      </c>
      <c r="AS48" s="47">
        <v>2</v>
      </c>
      <c r="AT48" s="47"/>
      <c r="AU48" s="47"/>
      <c r="AV48" s="47"/>
      <c r="AW48" s="47"/>
      <c r="AX48" s="47"/>
      <c r="AY48" s="47"/>
      <c r="AZ48" s="48"/>
      <c r="BA48" s="48"/>
      <c r="BB48" s="48"/>
      <c r="BC48" s="48"/>
      <c r="BD48" s="48"/>
      <c r="BE48" s="48"/>
      <c r="BF48" s="606" t="s">
        <v>15</v>
      </c>
      <c r="BG48" s="606"/>
      <c r="BH48" s="606"/>
      <c r="BI48" s="606"/>
    </row>
    <row r="49" spans="1:61" s="28" customFormat="1" ht="12" customHeight="1">
      <c r="A49" s="569" t="s">
        <v>26</v>
      </c>
      <c r="B49" s="569"/>
      <c r="C49" s="569"/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89">
        <v>2</v>
      </c>
      <c r="AC49" s="590"/>
      <c r="AD49" s="564">
        <f t="shared" si="30"/>
        <v>60</v>
      </c>
      <c r="AE49" s="564"/>
      <c r="AF49" s="564">
        <f t="shared" si="19"/>
        <v>32</v>
      </c>
      <c r="AG49" s="564"/>
      <c r="AH49" s="589">
        <v>24</v>
      </c>
      <c r="AI49" s="590"/>
      <c r="AJ49" s="589">
        <v>8</v>
      </c>
      <c r="AK49" s="590"/>
      <c r="AL49" s="589">
        <v>0</v>
      </c>
      <c r="AM49" s="590"/>
      <c r="AN49" s="589">
        <v>28</v>
      </c>
      <c r="AO49" s="590"/>
      <c r="AP49" s="57">
        <f>AP50+AP51</f>
        <v>2</v>
      </c>
      <c r="AQ49" s="57">
        <f t="shared" ref="AQ49:BE49" si="31">AQ50+AQ51</f>
        <v>2</v>
      </c>
      <c r="AR49" s="57">
        <f t="shared" si="31"/>
        <v>0</v>
      </c>
      <c r="AS49" s="57">
        <f t="shared" si="31"/>
        <v>0</v>
      </c>
      <c r="AT49" s="57">
        <f t="shared" si="31"/>
        <v>0</v>
      </c>
      <c r="AU49" s="57">
        <f t="shared" si="31"/>
        <v>0</v>
      </c>
      <c r="AV49" s="57">
        <f t="shared" si="31"/>
        <v>0</v>
      </c>
      <c r="AW49" s="57">
        <f t="shared" si="31"/>
        <v>0</v>
      </c>
      <c r="AX49" s="57">
        <f t="shared" si="31"/>
        <v>0</v>
      </c>
      <c r="AY49" s="57">
        <f t="shared" si="31"/>
        <v>0</v>
      </c>
      <c r="AZ49" s="57">
        <f t="shared" si="31"/>
        <v>0</v>
      </c>
      <c r="BA49" s="57">
        <f t="shared" si="31"/>
        <v>0</v>
      </c>
      <c r="BB49" s="57">
        <f t="shared" si="31"/>
        <v>0</v>
      </c>
      <c r="BC49" s="57">
        <f t="shared" si="31"/>
        <v>0</v>
      </c>
      <c r="BD49" s="57">
        <f t="shared" si="31"/>
        <v>0</v>
      </c>
      <c r="BE49" s="57">
        <f t="shared" si="31"/>
        <v>0</v>
      </c>
      <c r="BF49" s="591"/>
      <c r="BG49" s="592"/>
      <c r="BH49" s="592"/>
      <c r="BI49" s="593"/>
    </row>
    <row r="50" spans="1:61" s="28" customFormat="1" ht="12" customHeight="1">
      <c r="A50" s="221" t="s">
        <v>119</v>
      </c>
      <c r="B50" s="221"/>
      <c r="C50" s="221"/>
      <c r="D50" s="193" t="s">
        <v>135</v>
      </c>
      <c r="E50" s="193"/>
      <c r="F50" s="587" t="s">
        <v>102</v>
      </c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72">
        <v>2</v>
      </c>
      <c r="AC50" s="573"/>
      <c r="AD50" s="572">
        <f t="shared" si="30"/>
        <v>60</v>
      </c>
      <c r="AE50" s="573"/>
      <c r="AF50" s="572">
        <f t="shared" si="19"/>
        <v>32</v>
      </c>
      <c r="AG50" s="573"/>
      <c r="AH50" s="572">
        <v>32</v>
      </c>
      <c r="AI50" s="573"/>
      <c r="AJ50" s="572">
        <v>0</v>
      </c>
      <c r="AK50" s="573"/>
      <c r="AL50" s="572">
        <v>0</v>
      </c>
      <c r="AM50" s="573"/>
      <c r="AN50" s="572">
        <v>28</v>
      </c>
      <c r="AO50" s="573"/>
      <c r="AP50" s="47">
        <v>2</v>
      </c>
      <c r="AQ50" s="47">
        <v>2</v>
      </c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607" t="s">
        <v>15</v>
      </c>
      <c r="BG50" s="608"/>
      <c r="BH50" s="608"/>
      <c r="BI50" s="609"/>
    </row>
    <row r="51" spans="1:61" s="28" customFormat="1" ht="12" customHeight="1">
      <c r="A51" s="221" t="s">
        <v>120</v>
      </c>
      <c r="B51" s="221"/>
      <c r="C51" s="221"/>
      <c r="D51" s="193" t="s">
        <v>136</v>
      </c>
      <c r="E51" s="193"/>
      <c r="F51" s="454" t="s">
        <v>34</v>
      </c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574"/>
      <c r="AC51" s="575"/>
      <c r="AD51" s="574"/>
      <c r="AE51" s="575"/>
      <c r="AF51" s="574"/>
      <c r="AG51" s="575"/>
      <c r="AH51" s="574"/>
      <c r="AI51" s="575"/>
      <c r="AJ51" s="574"/>
      <c r="AK51" s="575"/>
      <c r="AL51" s="574"/>
      <c r="AM51" s="575"/>
      <c r="AN51" s="574"/>
      <c r="AO51" s="575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610"/>
      <c r="BG51" s="611"/>
      <c r="BH51" s="611"/>
      <c r="BI51" s="612"/>
    </row>
    <row r="52" spans="1:61" ht="12.75" customHeight="1">
      <c r="A52" s="616" t="s">
        <v>91</v>
      </c>
      <c r="B52" s="616"/>
      <c r="C52" s="616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576">
        <f>AB53+AB54+AB55+AB56+AB57+AB58+AB59+AB60+AB61+AB62+AB63+AB64+AB65+AB66+AB67+AB68+AB69+AB70+AB71+AB72+AB73+AB74+AB75+AB76+AB77+AB78+AB79+AB81+AB82+AB83+AB85+AB86+AB87+AB88+AB89+AB90+AB91+AB92+AB93+AB94</f>
        <v>2</v>
      </c>
      <c r="AC52" s="576"/>
      <c r="AD52" s="564">
        <f t="shared" ref="AD52:AD108" si="32">AF52+AN52</f>
        <v>60</v>
      </c>
      <c r="AE52" s="564"/>
      <c r="AF52" s="564">
        <f t="shared" ref="AF52:AF108" si="33">AH52+AJ52+AL52</f>
        <v>32</v>
      </c>
      <c r="AG52" s="564"/>
      <c r="AH52" s="576">
        <f>AH53+AH54+AH55+AH56+AH57+AH58+AH59+AH60+AH61+AH62+AH63+AH64+AH65+AH66+AH67+AH68+AH69+AH70+AH71+AH72+AH73+AH74+AH75+AH76+AH77+AH78+AH79+AH81+AH82+AH83+AH85+AH86+AH87+AH88+AH89+AH90+AH91+AH92+AH93+AH94</f>
        <v>8</v>
      </c>
      <c r="AI52" s="576"/>
      <c r="AJ52" s="576">
        <f>AJ53+AJ54+AJ55+AJ56+AJ57+AJ58+AJ59+AJ60+AJ61+AJ62+AJ63+AJ64+AJ65+AJ66+AJ67+AJ68+AJ69+AJ70+AJ71+AJ72+AJ73+AJ74+AJ75+AJ76+AJ77+AJ78+AJ79+AJ81+AJ82+AJ83+AJ85+AJ86+AJ87+AJ88+AJ89+AJ90+AJ91+AJ92+AJ93+AJ94</f>
        <v>24</v>
      </c>
      <c r="AK52" s="576"/>
      <c r="AL52" s="576">
        <f>AL53+AL54+AL55+AL56+AL57+AL58+AL59+AL60+AL61+AL62+AL63+AL64+AL65+AL66+AL67+AL68+AL69+AL70+AL71+AL72+AL73+AL74+AL75+AL76+AL77+AL78+AL79+AL81+AL82+AL83+AL85+AL86+AL87+AL88+AL89+AL90+AL91+AL92+AL93+AL94</f>
        <v>0</v>
      </c>
      <c r="AM52" s="576"/>
      <c r="AN52" s="576">
        <f>AN53+AN54+AN55+AN56+AN57+AN58+AN59+AN60+AN61+AN62+AN63+AN64+AN65+AN66+AN67+AN68+AN69+AN70+AN71+AN72+AN73+AN74+AN75+AN76+AN77+AN78+AN79+AN81+AN82+AN83+AN85+AN86+AN87+AN88+AN89+AN90+AN91+AN92+AN93+AN94</f>
        <v>28</v>
      </c>
      <c r="AO52" s="576"/>
      <c r="AP52" s="57">
        <f>AP53+AP54+AP55+AP56+AP57+AP58+AP59+AP60+AP61+AP62+AP63+AP64+AP65+AP67+AP66+AP68+AP69+AP70+AP71+AP72+AP73+AP74+AP75+AP76+AP78+AP77+AP79+AP80+AP81+AP82+AP83+AP84+AP85+AP86+AP87+AP88+AP89+AP90+AP91+AP92+AP93+AP94</f>
        <v>0</v>
      </c>
      <c r="AQ52" s="57">
        <f t="shared" ref="AQ52:BE52" si="34">AQ53+AQ54+AQ55+AQ56+AQ57+AQ58+AQ59+AQ60+AQ61+AQ62+AQ63+AQ64+AQ65+AQ67+AQ66+AQ68+AQ69+AQ70+AQ71+AQ72+AQ73+AQ74+AQ75+AQ76+AQ78+AQ77+AQ79+AQ80+AQ81+AQ82+AQ83+AQ84+AQ85+AQ86+AQ87+AQ88+AQ89+AQ90+AQ91+AQ92+AQ93+AQ94</f>
        <v>0</v>
      </c>
      <c r="AR52" s="57">
        <f t="shared" si="34"/>
        <v>0</v>
      </c>
      <c r="AS52" s="57">
        <f t="shared" si="34"/>
        <v>0</v>
      </c>
      <c r="AT52" s="57">
        <f t="shared" si="34"/>
        <v>0</v>
      </c>
      <c r="AU52" s="57">
        <f t="shared" si="34"/>
        <v>0</v>
      </c>
      <c r="AV52" s="57">
        <f t="shared" si="34"/>
        <v>0</v>
      </c>
      <c r="AW52" s="57">
        <f t="shared" si="34"/>
        <v>0</v>
      </c>
      <c r="AX52" s="57">
        <f t="shared" si="34"/>
        <v>0</v>
      </c>
      <c r="AY52" s="57">
        <f t="shared" si="34"/>
        <v>0</v>
      </c>
      <c r="AZ52" s="57">
        <f t="shared" si="34"/>
        <v>2</v>
      </c>
      <c r="BA52" s="57">
        <f t="shared" si="34"/>
        <v>2</v>
      </c>
      <c r="BB52" s="57">
        <f t="shared" si="34"/>
        <v>0</v>
      </c>
      <c r="BC52" s="57">
        <f t="shared" si="34"/>
        <v>0</v>
      </c>
      <c r="BD52" s="57">
        <f t="shared" si="34"/>
        <v>0</v>
      </c>
      <c r="BE52" s="57">
        <f t="shared" si="34"/>
        <v>0</v>
      </c>
      <c r="BF52" s="577"/>
      <c r="BG52" s="577"/>
      <c r="BH52" s="577"/>
      <c r="BI52" s="577"/>
    </row>
    <row r="53" spans="1:61" s="29" customFormat="1" ht="12" customHeight="1">
      <c r="A53" s="613"/>
      <c r="B53" s="613"/>
      <c r="C53" s="613"/>
      <c r="D53" s="613"/>
      <c r="E53" s="613"/>
      <c r="F53" s="614" t="s">
        <v>101</v>
      </c>
      <c r="G53" s="614"/>
      <c r="H53" s="614"/>
      <c r="I53" s="614"/>
      <c r="J53" s="614"/>
      <c r="K53" s="614"/>
      <c r="L53" s="614"/>
      <c r="M53" s="614"/>
      <c r="N53" s="614"/>
      <c r="O53" s="614"/>
      <c r="P53" s="614"/>
      <c r="Q53" s="614"/>
      <c r="R53" s="614"/>
      <c r="S53" s="614"/>
      <c r="T53" s="614"/>
      <c r="U53" s="614"/>
      <c r="V53" s="614"/>
      <c r="W53" s="614"/>
      <c r="X53" s="614"/>
      <c r="Y53" s="614"/>
      <c r="Z53" s="614"/>
      <c r="AA53" s="614"/>
      <c r="AB53" s="615">
        <v>2</v>
      </c>
      <c r="AC53" s="615"/>
      <c r="AD53" s="615">
        <f t="shared" ref="AD53:AD62" si="35">AF53+AN53</f>
        <v>60</v>
      </c>
      <c r="AE53" s="615"/>
      <c r="AF53" s="615">
        <f t="shared" ref="AF53:AF62" si="36">AH53+AJ53+AL53</f>
        <v>32</v>
      </c>
      <c r="AG53" s="615"/>
      <c r="AH53" s="615">
        <v>8</v>
      </c>
      <c r="AI53" s="615"/>
      <c r="AJ53" s="615">
        <v>24</v>
      </c>
      <c r="AK53" s="615"/>
      <c r="AL53" s="615">
        <v>0</v>
      </c>
      <c r="AM53" s="615"/>
      <c r="AN53" s="615">
        <v>28</v>
      </c>
      <c r="AO53" s="615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>
        <v>2</v>
      </c>
      <c r="BA53" s="58">
        <v>2</v>
      </c>
      <c r="BB53" s="58"/>
      <c r="BC53" s="58"/>
      <c r="BD53" s="58"/>
      <c r="BE53" s="58"/>
      <c r="BF53" s="621" t="s">
        <v>92</v>
      </c>
      <c r="BG53" s="621"/>
      <c r="BH53" s="621"/>
      <c r="BI53" s="621"/>
    </row>
    <row r="54" spans="1:61" s="28" customFormat="1" ht="12.75" customHeight="1">
      <c r="A54" s="256"/>
      <c r="B54" s="617"/>
      <c r="C54" s="257"/>
      <c r="D54" s="256"/>
      <c r="E54" s="257"/>
      <c r="F54" s="258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618"/>
      <c r="AB54" s="619"/>
      <c r="AC54" s="620"/>
      <c r="AD54" s="568">
        <f t="shared" si="35"/>
        <v>0</v>
      </c>
      <c r="AE54" s="568"/>
      <c r="AF54" s="568">
        <f t="shared" si="36"/>
        <v>0</v>
      </c>
      <c r="AG54" s="568"/>
      <c r="AH54" s="619"/>
      <c r="AI54" s="620"/>
      <c r="AJ54" s="619"/>
      <c r="AK54" s="620"/>
      <c r="AL54" s="619"/>
      <c r="AM54" s="620"/>
      <c r="AN54" s="619"/>
      <c r="AO54" s="620"/>
      <c r="AP54" s="52"/>
      <c r="AQ54" s="52"/>
      <c r="AR54" s="53"/>
      <c r="AS54" s="53"/>
      <c r="AT54" s="52"/>
      <c r="AU54" s="52"/>
      <c r="AV54" s="52"/>
      <c r="AW54" s="52"/>
      <c r="AX54" s="52"/>
      <c r="AY54" s="52"/>
      <c r="AZ54" s="53"/>
      <c r="BA54" s="53"/>
      <c r="BB54" s="53"/>
      <c r="BC54" s="53"/>
      <c r="BD54" s="52"/>
      <c r="BE54" s="52"/>
      <c r="BF54" s="622"/>
      <c r="BG54" s="202"/>
      <c r="BH54" s="202"/>
      <c r="BI54" s="623"/>
    </row>
    <row r="55" spans="1:61" s="28" customFormat="1" ht="12.75" customHeight="1">
      <c r="A55" s="256"/>
      <c r="B55" s="617"/>
      <c r="C55" s="257"/>
      <c r="D55" s="256"/>
      <c r="E55" s="257"/>
      <c r="F55" s="258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618"/>
      <c r="AB55" s="619"/>
      <c r="AC55" s="620"/>
      <c r="AD55" s="568">
        <f t="shared" si="35"/>
        <v>0</v>
      </c>
      <c r="AE55" s="568"/>
      <c r="AF55" s="568">
        <f t="shared" si="36"/>
        <v>0</v>
      </c>
      <c r="AG55" s="568"/>
      <c r="AH55" s="619"/>
      <c r="AI55" s="620"/>
      <c r="AJ55" s="619"/>
      <c r="AK55" s="620"/>
      <c r="AL55" s="619"/>
      <c r="AM55" s="620"/>
      <c r="AN55" s="619"/>
      <c r="AO55" s="620"/>
      <c r="AP55" s="52"/>
      <c r="AQ55" s="52"/>
      <c r="AR55" s="53"/>
      <c r="AS55" s="53"/>
      <c r="AT55" s="53"/>
      <c r="AU55" s="53"/>
      <c r="AV55" s="52"/>
      <c r="AW55" s="52"/>
      <c r="AX55" s="52"/>
      <c r="AY55" s="52"/>
      <c r="AZ55" s="53"/>
      <c r="BA55" s="53"/>
      <c r="BB55" s="53"/>
      <c r="BC55" s="53"/>
      <c r="BD55" s="52"/>
      <c r="BE55" s="52"/>
      <c r="BF55" s="622"/>
      <c r="BG55" s="202"/>
      <c r="BH55" s="202"/>
      <c r="BI55" s="623"/>
    </row>
    <row r="56" spans="1:61" s="28" customFormat="1" ht="12.75" customHeight="1">
      <c r="A56" s="256"/>
      <c r="B56" s="617"/>
      <c r="C56" s="257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618"/>
      <c r="AB56" s="619"/>
      <c r="AC56" s="620"/>
      <c r="AD56" s="568">
        <f t="shared" si="35"/>
        <v>0</v>
      </c>
      <c r="AE56" s="568"/>
      <c r="AF56" s="568">
        <f t="shared" si="36"/>
        <v>0</v>
      </c>
      <c r="AG56" s="568"/>
      <c r="AH56" s="619"/>
      <c r="AI56" s="620"/>
      <c r="AJ56" s="619"/>
      <c r="AK56" s="620"/>
      <c r="AL56" s="619"/>
      <c r="AM56" s="620"/>
      <c r="AN56" s="619"/>
      <c r="AO56" s="620"/>
      <c r="AP56" s="52"/>
      <c r="AQ56" s="52"/>
      <c r="AR56" s="53"/>
      <c r="AS56" s="53"/>
      <c r="AT56" s="53"/>
      <c r="AU56" s="53"/>
      <c r="AV56" s="52"/>
      <c r="AW56" s="52"/>
      <c r="AX56" s="52"/>
      <c r="AY56" s="52"/>
      <c r="AZ56" s="53"/>
      <c r="BA56" s="53"/>
      <c r="BB56" s="53"/>
      <c r="BC56" s="53"/>
      <c r="BD56" s="52"/>
      <c r="BE56" s="52"/>
      <c r="BF56" s="622"/>
      <c r="BG56" s="202"/>
      <c r="BH56" s="202"/>
      <c r="BI56" s="623"/>
    </row>
    <row r="57" spans="1:61" s="28" customFormat="1" ht="12.75" customHeight="1">
      <c r="A57" s="256"/>
      <c r="B57" s="617"/>
      <c r="C57" s="257"/>
      <c r="D57" s="256"/>
      <c r="E57" s="257"/>
      <c r="F57" s="258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618"/>
      <c r="AB57" s="619"/>
      <c r="AC57" s="620"/>
      <c r="AD57" s="568">
        <f t="shared" si="35"/>
        <v>0</v>
      </c>
      <c r="AE57" s="568"/>
      <c r="AF57" s="568">
        <f t="shared" si="36"/>
        <v>0</v>
      </c>
      <c r="AG57" s="568"/>
      <c r="AH57" s="619"/>
      <c r="AI57" s="620"/>
      <c r="AJ57" s="619"/>
      <c r="AK57" s="620"/>
      <c r="AL57" s="619"/>
      <c r="AM57" s="620"/>
      <c r="AN57" s="619"/>
      <c r="AO57" s="620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3"/>
      <c r="BA57" s="53"/>
      <c r="BB57" s="52"/>
      <c r="BC57" s="52"/>
      <c r="BD57" s="52"/>
      <c r="BE57" s="52"/>
      <c r="BF57" s="622"/>
      <c r="BG57" s="202"/>
      <c r="BH57" s="202"/>
      <c r="BI57" s="623"/>
    </row>
    <row r="58" spans="1:61" s="28" customFormat="1" ht="12.75" customHeight="1">
      <c r="A58" s="256"/>
      <c r="B58" s="617"/>
      <c r="C58" s="257"/>
      <c r="D58" s="256"/>
      <c r="E58" s="257"/>
      <c r="F58" s="258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618"/>
      <c r="AB58" s="619"/>
      <c r="AC58" s="620"/>
      <c r="AD58" s="568">
        <f t="shared" si="35"/>
        <v>0</v>
      </c>
      <c r="AE58" s="568"/>
      <c r="AF58" s="568">
        <f t="shared" si="36"/>
        <v>0</v>
      </c>
      <c r="AG58" s="568"/>
      <c r="AH58" s="619"/>
      <c r="AI58" s="620"/>
      <c r="AJ58" s="619"/>
      <c r="AK58" s="620"/>
      <c r="AL58" s="619"/>
      <c r="AM58" s="620"/>
      <c r="AN58" s="619"/>
      <c r="AO58" s="620"/>
      <c r="AP58" s="52"/>
      <c r="AQ58" s="52"/>
      <c r="AR58" s="53"/>
      <c r="AS58" s="53"/>
      <c r="AT58" s="52"/>
      <c r="AU58" s="52"/>
      <c r="AV58" s="52"/>
      <c r="AW58" s="52"/>
      <c r="AX58" s="52"/>
      <c r="AY58" s="52"/>
      <c r="AZ58" s="53"/>
      <c r="BA58" s="53"/>
      <c r="BB58" s="52"/>
      <c r="BC58" s="52"/>
      <c r="BD58" s="52"/>
      <c r="BE58" s="52"/>
      <c r="BF58" s="622"/>
      <c r="BG58" s="202"/>
      <c r="BH58" s="202"/>
      <c r="BI58" s="623"/>
    </row>
    <row r="59" spans="1:61" s="28" customFormat="1" ht="12.75" customHeight="1">
      <c r="A59" s="256"/>
      <c r="B59" s="617"/>
      <c r="C59" s="257"/>
      <c r="D59" s="256"/>
      <c r="E59" s="257"/>
      <c r="F59" s="258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618"/>
      <c r="AB59" s="619"/>
      <c r="AC59" s="620"/>
      <c r="AD59" s="568">
        <f t="shared" si="35"/>
        <v>0</v>
      </c>
      <c r="AE59" s="568"/>
      <c r="AF59" s="568">
        <f t="shared" si="36"/>
        <v>0</v>
      </c>
      <c r="AG59" s="568"/>
      <c r="AH59" s="619"/>
      <c r="AI59" s="620"/>
      <c r="AJ59" s="619"/>
      <c r="AK59" s="620"/>
      <c r="AL59" s="619"/>
      <c r="AM59" s="620"/>
      <c r="AN59" s="619"/>
      <c r="AO59" s="620"/>
      <c r="AP59" s="52"/>
      <c r="AQ59" s="52"/>
      <c r="AR59" s="53"/>
      <c r="AS59" s="53"/>
      <c r="AT59" s="53"/>
      <c r="AU59" s="53"/>
      <c r="AV59" s="52"/>
      <c r="AW59" s="52"/>
      <c r="AX59" s="52"/>
      <c r="AY59" s="52"/>
      <c r="AZ59" s="53"/>
      <c r="BA59" s="53"/>
      <c r="BB59" s="52"/>
      <c r="BC59" s="52"/>
      <c r="BD59" s="52"/>
      <c r="BE59" s="52"/>
      <c r="BF59" s="622"/>
      <c r="BG59" s="202"/>
      <c r="BH59" s="202"/>
      <c r="BI59" s="623"/>
    </row>
    <row r="60" spans="1:61" s="28" customFormat="1" ht="12.75" customHeight="1">
      <c r="A60" s="193"/>
      <c r="B60" s="193"/>
      <c r="C60" s="193"/>
      <c r="D60" s="193"/>
      <c r="E60" s="193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568"/>
      <c r="AC60" s="568"/>
      <c r="AD60" s="568">
        <f t="shared" si="35"/>
        <v>0</v>
      </c>
      <c r="AE60" s="568"/>
      <c r="AF60" s="568">
        <f t="shared" si="36"/>
        <v>0</v>
      </c>
      <c r="AG60" s="568"/>
      <c r="AH60" s="619"/>
      <c r="AI60" s="620"/>
      <c r="AJ60" s="568"/>
      <c r="AK60" s="568"/>
      <c r="AL60" s="568"/>
      <c r="AM60" s="568"/>
      <c r="AN60" s="568"/>
      <c r="AO60" s="568"/>
      <c r="AP60" s="52"/>
      <c r="AQ60" s="52"/>
      <c r="AR60" s="53"/>
      <c r="AS60" s="53"/>
      <c r="AT60" s="53"/>
      <c r="AU60" s="53"/>
      <c r="AV60" s="52"/>
      <c r="AW60" s="52"/>
      <c r="AX60" s="52"/>
      <c r="AY60" s="52"/>
      <c r="AZ60" s="53"/>
      <c r="BA60" s="53"/>
      <c r="BB60" s="52"/>
      <c r="BC60" s="52"/>
      <c r="BD60" s="52"/>
      <c r="BE60" s="52"/>
      <c r="BF60" s="606"/>
      <c r="BG60" s="606"/>
      <c r="BH60" s="606"/>
      <c r="BI60" s="606"/>
    </row>
    <row r="61" spans="1:61" s="28" customFormat="1" ht="12.75" customHeight="1">
      <c r="A61" s="624"/>
      <c r="B61" s="625"/>
      <c r="C61" s="626"/>
      <c r="D61" s="193"/>
      <c r="E61" s="193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571"/>
      <c r="AC61" s="571"/>
      <c r="AD61" s="568">
        <f t="shared" si="35"/>
        <v>0</v>
      </c>
      <c r="AE61" s="568"/>
      <c r="AF61" s="568">
        <f t="shared" si="36"/>
        <v>0</v>
      </c>
      <c r="AG61" s="568"/>
      <c r="AH61" s="571"/>
      <c r="AI61" s="571"/>
      <c r="AJ61" s="571"/>
      <c r="AK61" s="571"/>
      <c r="AL61" s="571"/>
      <c r="AM61" s="571"/>
      <c r="AN61" s="571"/>
      <c r="AO61" s="571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606"/>
      <c r="BG61" s="606"/>
      <c r="BH61" s="606"/>
      <c r="BI61" s="606"/>
    </row>
    <row r="62" spans="1:61" s="28" customFormat="1" ht="12.75" customHeight="1">
      <c r="A62" s="208"/>
      <c r="B62" s="208"/>
      <c r="C62" s="208"/>
      <c r="D62" s="208"/>
      <c r="E62" s="208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568"/>
      <c r="AC62" s="568"/>
      <c r="AD62" s="568">
        <f t="shared" si="35"/>
        <v>0</v>
      </c>
      <c r="AE62" s="568"/>
      <c r="AF62" s="568">
        <f t="shared" si="36"/>
        <v>0</v>
      </c>
      <c r="AG62" s="568"/>
      <c r="AH62" s="568"/>
      <c r="AI62" s="568"/>
      <c r="AJ62" s="568"/>
      <c r="AK62" s="568"/>
      <c r="AL62" s="568"/>
      <c r="AM62" s="568"/>
      <c r="AN62" s="568"/>
      <c r="AO62" s="568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3"/>
      <c r="BA62" s="53"/>
      <c r="BB62" s="53"/>
      <c r="BC62" s="53"/>
      <c r="BD62" s="53"/>
      <c r="BE62" s="53"/>
      <c r="BF62" s="606"/>
      <c r="BG62" s="606"/>
      <c r="BH62" s="606"/>
      <c r="BI62" s="606"/>
    </row>
    <row r="63" spans="1:61" s="28" customFormat="1" ht="12.75" customHeight="1">
      <c r="A63" s="193"/>
      <c r="B63" s="193"/>
      <c r="C63" s="193"/>
      <c r="D63" s="193"/>
      <c r="E63" s="193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571"/>
      <c r="AC63" s="571"/>
      <c r="AD63" s="568">
        <f t="shared" si="32"/>
        <v>0</v>
      </c>
      <c r="AE63" s="568"/>
      <c r="AF63" s="568">
        <f t="shared" si="33"/>
        <v>0</v>
      </c>
      <c r="AG63" s="568"/>
      <c r="AH63" s="571"/>
      <c r="AI63" s="571"/>
      <c r="AJ63" s="571"/>
      <c r="AK63" s="571"/>
      <c r="AL63" s="571"/>
      <c r="AM63" s="571"/>
      <c r="AN63" s="571"/>
      <c r="AO63" s="571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606"/>
      <c r="BG63" s="606"/>
      <c r="BH63" s="606"/>
      <c r="BI63" s="606"/>
    </row>
    <row r="64" spans="1:61" s="28" customFormat="1" ht="12.75" customHeight="1">
      <c r="A64" s="193"/>
      <c r="B64" s="193"/>
      <c r="C64" s="193"/>
      <c r="D64" s="193"/>
      <c r="E64" s="193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571"/>
      <c r="AC64" s="571"/>
      <c r="AD64" s="568">
        <f t="shared" si="32"/>
        <v>0</v>
      </c>
      <c r="AE64" s="568"/>
      <c r="AF64" s="568">
        <f t="shared" si="33"/>
        <v>0</v>
      </c>
      <c r="AG64" s="568"/>
      <c r="AH64" s="571"/>
      <c r="AI64" s="571"/>
      <c r="AJ64" s="571"/>
      <c r="AK64" s="571"/>
      <c r="AL64" s="571"/>
      <c r="AM64" s="571"/>
      <c r="AN64" s="571"/>
      <c r="AO64" s="571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606"/>
      <c r="BG64" s="606"/>
      <c r="BH64" s="606"/>
      <c r="BI64" s="606"/>
    </row>
    <row r="65" spans="1:61" s="28" customFormat="1" ht="12.75" customHeight="1">
      <c r="A65" s="193"/>
      <c r="B65" s="193"/>
      <c r="C65" s="193"/>
      <c r="D65" s="193"/>
      <c r="E65" s="193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571"/>
      <c r="AC65" s="571"/>
      <c r="AD65" s="568">
        <f t="shared" si="32"/>
        <v>0</v>
      </c>
      <c r="AE65" s="568"/>
      <c r="AF65" s="568">
        <f t="shared" si="33"/>
        <v>0</v>
      </c>
      <c r="AG65" s="568"/>
      <c r="AH65" s="571"/>
      <c r="AI65" s="571"/>
      <c r="AJ65" s="571"/>
      <c r="AK65" s="571"/>
      <c r="AL65" s="571"/>
      <c r="AM65" s="571"/>
      <c r="AN65" s="571"/>
      <c r="AO65" s="571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606"/>
      <c r="BG65" s="606"/>
      <c r="BH65" s="606"/>
      <c r="BI65" s="606"/>
    </row>
    <row r="66" spans="1:61" s="28" customFormat="1" ht="12.75" customHeight="1">
      <c r="A66" s="193"/>
      <c r="B66" s="193"/>
      <c r="C66" s="193"/>
      <c r="D66" s="193"/>
      <c r="E66" s="193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571"/>
      <c r="AC66" s="571"/>
      <c r="AD66" s="568">
        <f t="shared" si="32"/>
        <v>0</v>
      </c>
      <c r="AE66" s="568"/>
      <c r="AF66" s="568">
        <f t="shared" si="33"/>
        <v>0</v>
      </c>
      <c r="AG66" s="568"/>
      <c r="AH66" s="571"/>
      <c r="AI66" s="571"/>
      <c r="AJ66" s="571"/>
      <c r="AK66" s="571"/>
      <c r="AL66" s="571"/>
      <c r="AM66" s="571"/>
      <c r="AN66" s="571"/>
      <c r="AO66" s="571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606"/>
      <c r="BG66" s="606"/>
      <c r="BH66" s="606"/>
      <c r="BI66" s="606"/>
    </row>
    <row r="67" spans="1:61" s="28" customFormat="1" ht="12.75" customHeight="1">
      <c r="A67" s="193"/>
      <c r="B67" s="193"/>
      <c r="C67" s="193"/>
      <c r="D67" s="193"/>
      <c r="E67" s="193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571"/>
      <c r="AC67" s="571"/>
      <c r="AD67" s="568">
        <f t="shared" si="32"/>
        <v>0</v>
      </c>
      <c r="AE67" s="568"/>
      <c r="AF67" s="568">
        <f t="shared" si="33"/>
        <v>0</v>
      </c>
      <c r="AG67" s="568"/>
      <c r="AH67" s="571"/>
      <c r="AI67" s="571"/>
      <c r="AJ67" s="571"/>
      <c r="AK67" s="571"/>
      <c r="AL67" s="571"/>
      <c r="AM67" s="571"/>
      <c r="AN67" s="571"/>
      <c r="AO67" s="571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606"/>
      <c r="BG67" s="606"/>
      <c r="BH67" s="606"/>
      <c r="BI67" s="606"/>
    </row>
    <row r="68" spans="1:61" s="28" customFormat="1" ht="12.75" customHeight="1">
      <c r="A68" s="256"/>
      <c r="B68" s="617"/>
      <c r="C68" s="257"/>
      <c r="D68" s="193"/>
      <c r="E68" s="193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571"/>
      <c r="AC68" s="571"/>
      <c r="AD68" s="568">
        <f t="shared" si="32"/>
        <v>0</v>
      </c>
      <c r="AE68" s="568"/>
      <c r="AF68" s="568">
        <f t="shared" si="33"/>
        <v>0</v>
      </c>
      <c r="AG68" s="568"/>
      <c r="AH68" s="571"/>
      <c r="AI68" s="571"/>
      <c r="AJ68" s="571"/>
      <c r="AK68" s="571"/>
      <c r="AL68" s="571"/>
      <c r="AM68" s="571"/>
      <c r="AN68" s="571"/>
      <c r="AO68" s="571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606"/>
      <c r="BG68" s="606"/>
      <c r="BH68" s="606"/>
      <c r="BI68" s="606"/>
    </row>
    <row r="69" spans="1:61" s="28" customFormat="1" ht="12.75" customHeight="1">
      <c r="A69" s="193"/>
      <c r="B69" s="193"/>
      <c r="C69" s="193"/>
      <c r="D69" s="193"/>
      <c r="E69" s="193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571"/>
      <c r="AC69" s="571"/>
      <c r="AD69" s="568">
        <f t="shared" si="32"/>
        <v>0</v>
      </c>
      <c r="AE69" s="568"/>
      <c r="AF69" s="568">
        <f t="shared" si="33"/>
        <v>0</v>
      </c>
      <c r="AG69" s="568"/>
      <c r="AH69" s="571"/>
      <c r="AI69" s="571"/>
      <c r="AJ69" s="571"/>
      <c r="AK69" s="571"/>
      <c r="AL69" s="571"/>
      <c r="AM69" s="571"/>
      <c r="AN69" s="571"/>
      <c r="AO69" s="571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606"/>
      <c r="BG69" s="606"/>
      <c r="BH69" s="606"/>
      <c r="BI69" s="606"/>
    </row>
    <row r="70" spans="1:61" s="28" customFormat="1" ht="12.75" customHeight="1">
      <c r="A70" s="193"/>
      <c r="B70" s="193"/>
      <c r="C70" s="193"/>
      <c r="D70" s="193"/>
      <c r="E70" s="193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571"/>
      <c r="AC70" s="571"/>
      <c r="AD70" s="568">
        <f t="shared" si="32"/>
        <v>0</v>
      </c>
      <c r="AE70" s="568"/>
      <c r="AF70" s="568">
        <f t="shared" si="33"/>
        <v>0</v>
      </c>
      <c r="AG70" s="568"/>
      <c r="AH70" s="571"/>
      <c r="AI70" s="571"/>
      <c r="AJ70" s="571"/>
      <c r="AK70" s="571"/>
      <c r="AL70" s="571"/>
      <c r="AM70" s="571"/>
      <c r="AN70" s="571"/>
      <c r="AO70" s="571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606"/>
      <c r="BG70" s="606"/>
      <c r="BH70" s="606"/>
      <c r="BI70" s="606"/>
    </row>
    <row r="71" spans="1:61" s="28" customFormat="1" ht="12.75" customHeight="1">
      <c r="A71" s="193"/>
      <c r="B71" s="193"/>
      <c r="C71" s="193"/>
      <c r="D71" s="193"/>
      <c r="E71" s="193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571"/>
      <c r="AC71" s="571"/>
      <c r="AD71" s="568">
        <f t="shared" si="32"/>
        <v>0</v>
      </c>
      <c r="AE71" s="568"/>
      <c r="AF71" s="568">
        <f t="shared" si="33"/>
        <v>0</v>
      </c>
      <c r="AG71" s="568"/>
      <c r="AH71" s="571"/>
      <c r="AI71" s="571"/>
      <c r="AJ71" s="571"/>
      <c r="AK71" s="571"/>
      <c r="AL71" s="571"/>
      <c r="AM71" s="571"/>
      <c r="AN71" s="571"/>
      <c r="AO71" s="571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606"/>
      <c r="BG71" s="606"/>
      <c r="BH71" s="606"/>
      <c r="BI71" s="606"/>
    </row>
    <row r="72" spans="1:61" s="28" customFormat="1" ht="12.75" customHeight="1">
      <c r="A72" s="193"/>
      <c r="B72" s="193"/>
      <c r="C72" s="193"/>
      <c r="D72" s="193"/>
      <c r="E72" s="193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571"/>
      <c r="AC72" s="571"/>
      <c r="AD72" s="568">
        <f t="shared" si="32"/>
        <v>0</v>
      </c>
      <c r="AE72" s="568"/>
      <c r="AF72" s="568">
        <f t="shared" si="33"/>
        <v>0</v>
      </c>
      <c r="AG72" s="568"/>
      <c r="AH72" s="571"/>
      <c r="AI72" s="571"/>
      <c r="AJ72" s="571"/>
      <c r="AK72" s="571"/>
      <c r="AL72" s="571"/>
      <c r="AM72" s="571"/>
      <c r="AN72" s="571"/>
      <c r="AO72" s="571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606"/>
      <c r="BG72" s="606"/>
      <c r="BH72" s="606"/>
      <c r="BI72" s="606"/>
    </row>
    <row r="73" spans="1:61" s="28" customFormat="1" ht="12.75" customHeight="1">
      <c r="A73" s="193"/>
      <c r="B73" s="193"/>
      <c r="C73" s="193"/>
      <c r="D73" s="193"/>
      <c r="E73" s="193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571"/>
      <c r="AC73" s="571"/>
      <c r="AD73" s="568">
        <f t="shared" si="32"/>
        <v>0</v>
      </c>
      <c r="AE73" s="568"/>
      <c r="AF73" s="568">
        <f t="shared" si="33"/>
        <v>0</v>
      </c>
      <c r="AG73" s="568"/>
      <c r="AH73" s="571"/>
      <c r="AI73" s="571"/>
      <c r="AJ73" s="571"/>
      <c r="AK73" s="571"/>
      <c r="AL73" s="571"/>
      <c r="AM73" s="571"/>
      <c r="AN73" s="571"/>
      <c r="AO73" s="571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606"/>
      <c r="BG73" s="606"/>
      <c r="BH73" s="606"/>
      <c r="BI73" s="606"/>
    </row>
    <row r="74" spans="1:61" s="28" customFormat="1" ht="12.75" customHeight="1">
      <c r="A74" s="193"/>
      <c r="B74" s="193"/>
      <c r="C74" s="193"/>
      <c r="D74" s="193"/>
      <c r="E74" s="193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571"/>
      <c r="AC74" s="571"/>
      <c r="AD74" s="568">
        <f t="shared" si="32"/>
        <v>0</v>
      </c>
      <c r="AE74" s="568"/>
      <c r="AF74" s="568">
        <f t="shared" si="33"/>
        <v>0</v>
      </c>
      <c r="AG74" s="568"/>
      <c r="AH74" s="571"/>
      <c r="AI74" s="571"/>
      <c r="AJ74" s="571"/>
      <c r="AK74" s="571"/>
      <c r="AL74" s="571"/>
      <c r="AM74" s="571"/>
      <c r="AN74" s="571"/>
      <c r="AO74" s="571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606"/>
      <c r="BG74" s="606"/>
      <c r="BH74" s="606"/>
      <c r="BI74" s="606"/>
    </row>
    <row r="75" spans="1:61" s="28" customFormat="1" ht="12.75" customHeight="1">
      <c r="A75" s="193"/>
      <c r="B75" s="193"/>
      <c r="C75" s="193"/>
      <c r="D75" s="193"/>
      <c r="E75" s="193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571"/>
      <c r="AC75" s="571"/>
      <c r="AD75" s="568">
        <f t="shared" si="32"/>
        <v>0</v>
      </c>
      <c r="AE75" s="568"/>
      <c r="AF75" s="568">
        <f t="shared" si="33"/>
        <v>0</v>
      </c>
      <c r="AG75" s="568"/>
      <c r="AH75" s="571"/>
      <c r="AI75" s="571"/>
      <c r="AJ75" s="571"/>
      <c r="AK75" s="571"/>
      <c r="AL75" s="571"/>
      <c r="AM75" s="571"/>
      <c r="AN75" s="571"/>
      <c r="AO75" s="571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606"/>
      <c r="BG75" s="606"/>
      <c r="BH75" s="606"/>
      <c r="BI75" s="606"/>
    </row>
    <row r="76" spans="1:61" s="28" customFormat="1" ht="12.75" customHeight="1">
      <c r="A76" s="627"/>
      <c r="B76" s="627"/>
      <c r="C76" s="627"/>
      <c r="D76" s="627"/>
      <c r="E76" s="627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571"/>
      <c r="AC76" s="571"/>
      <c r="AD76" s="568">
        <f t="shared" si="32"/>
        <v>0</v>
      </c>
      <c r="AE76" s="568"/>
      <c r="AF76" s="568">
        <f t="shared" si="33"/>
        <v>0</v>
      </c>
      <c r="AG76" s="568"/>
      <c r="AH76" s="571"/>
      <c r="AI76" s="571"/>
      <c r="AJ76" s="571"/>
      <c r="AK76" s="571"/>
      <c r="AL76" s="571"/>
      <c r="AM76" s="571"/>
      <c r="AN76" s="571"/>
      <c r="AO76" s="571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606"/>
      <c r="BG76" s="606"/>
      <c r="BH76" s="606"/>
      <c r="BI76" s="606"/>
    </row>
    <row r="77" spans="1:61" s="28" customFormat="1" ht="12.75" customHeight="1">
      <c r="A77" s="193"/>
      <c r="B77" s="193"/>
      <c r="C77" s="193"/>
      <c r="D77" s="193"/>
      <c r="E77" s="193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568"/>
      <c r="AC77" s="568"/>
      <c r="AD77" s="568">
        <f t="shared" si="32"/>
        <v>0</v>
      </c>
      <c r="AE77" s="568"/>
      <c r="AF77" s="568">
        <f t="shared" si="33"/>
        <v>0</v>
      </c>
      <c r="AG77" s="568"/>
      <c r="AH77" s="568"/>
      <c r="AI77" s="568"/>
      <c r="AJ77" s="568"/>
      <c r="AK77" s="568"/>
      <c r="AL77" s="568"/>
      <c r="AM77" s="568"/>
      <c r="AN77" s="568"/>
      <c r="AO77" s="568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8"/>
      <c r="BA77" s="48"/>
      <c r="BB77" s="48"/>
      <c r="BC77" s="48"/>
      <c r="BD77" s="47"/>
      <c r="BE77" s="47"/>
      <c r="BF77" s="606"/>
      <c r="BG77" s="606"/>
      <c r="BH77" s="606"/>
      <c r="BI77" s="606"/>
    </row>
    <row r="78" spans="1:61" s="28" customFormat="1" ht="12.75" customHeight="1">
      <c r="A78" s="193"/>
      <c r="B78" s="193"/>
      <c r="C78" s="193"/>
      <c r="D78" s="193"/>
      <c r="E78" s="193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568"/>
      <c r="AC78" s="568"/>
      <c r="AD78" s="568">
        <f t="shared" si="32"/>
        <v>0</v>
      </c>
      <c r="AE78" s="568"/>
      <c r="AF78" s="568">
        <f t="shared" si="33"/>
        <v>0</v>
      </c>
      <c r="AG78" s="568"/>
      <c r="AH78" s="619"/>
      <c r="AI78" s="620"/>
      <c r="AJ78" s="568"/>
      <c r="AK78" s="568"/>
      <c r="AL78" s="568"/>
      <c r="AM78" s="568"/>
      <c r="AN78" s="568"/>
      <c r="AO78" s="568"/>
      <c r="AP78" s="47"/>
      <c r="AQ78" s="47"/>
      <c r="AR78" s="48"/>
      <c r="AS78" s="48"/>
      <c r="AT78" s="47"/>
      <c r="AU78" s="47"/>
      <c r="AV78" s="47"/>
      <c r="AW78" s="47"/>
      <c r="AX78" s="47"/>
      <c r="AY78" s="47"/>
      <c r="AZ78" s="48"/>
      <c r="BA78" s="48"/>
      <c r="BB78" s="48"/>
      <c r="BC78" s="48"/>
      <c r="BD78" s="47"/>
      <c r="BE78" s="47"/>
      <c r="BF78" s="606"/>
      <c r="BG78" s="606"/>
      <c r="BH78" s="606"/>
      <c r="BI78" s="606"/>
    </row>
    <row r="79" spans="1:61" s="28" customFormat="1" ht="12.75" customHeight="1">
      <c r="A79" s="193"/>
      <c r="B79" s="193"/>
      <c r="C79" s="193"/>
      <c r="D79" s="193"/>
      <c r="E79" s="193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568"/>
      <c r="AC79" s="568"/>
      <c r="AD79" s="568">
        <f t="shared" si="32"/>
        <v>0</v>
      </c>
      <c r="AE79" s="568"/>
      <c r="AF79" s="568">
        <f t="shared" si="33"/>
        <v>0</v>
      </c>
      <c r="AG79" s="568"/>
      <c r="AH79" s="619"/>
      <c r="AI79" s="620"/>
      <c r="AJ79" s="568"/>
      <c r="AK79" s="568"/>
      <c r="AL79" s="568"/>
      <c r="AM79" s="568"/>
      <c r="AN79" s="568"/>
      <c r="AO79" s="568"/>
      <c r="AP79" s="47"/>
      <c r="AQ79" s="47"/>
      <c r="AR79" s="48"/>
      <c r="AS79" s="48"/>
      <c r="AT79" s="48"/>
      <c r="AU79" s="48"/>
      <c r="AV79" s="47"/>
      <c r="AW79" s="47"/>
      <c r="AX79" s="47"/>
      <c r="AY79" s="47"/>
      <c r="AZ79" s="48"/>
      <c r="BA79" s="48"/>
      <c r="BB79" s="48"/>
      <c r="BC79" s="48"/>
      <c r="BD79" s="47"/>
      <c r="BE79" s="47"/>
      <c r="BF79" s="606"/>
      <c r="BG79" s="606"/>
      <c r="BH79" s="606"/>
      <c r="BI79" s="606"/>
    </row>
    <row r="80" spans="1:61" s="28" customFormat="1" ht="12.75" customHeight="1">
      <c r="A80" s="193"/>
      <c r="B80" s="193"/>
      <c r="C80" s="193"/>
      <c r="D80" s="193"/>
      <c r="E80" s="193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568"/>
      <c r="AC80" s="568"/>
      <c r="AD80" s="568">
        <f t="shared" si="32"/>
        <v>0</v>
      </c>
      <c r="AE80" s="568"/>
      <c r="AF80" s="568">
        <f t="shared" si="33"/>
        <v>0</v>
      </c>
      <c r="AG80" s="568"/>
      <c r="AH80" s="619"/>
      <c r="AI80" s="620"/>
      <c r="AJ80" s="568"/>
      <c r="AK80" s="568"/>
      <c r="AL80" s="568"/>
      <c r="AM80" s="568"/>
      <c r="AN80" s="568"/>
      <c r="AO80" s="568"/>
      <c r="AP80" s="47"/>
      <c r="AQ80" s="47"/>
      <c r="AR80" s="48"/>
      <c r="AS80" s="48"/>
      <c r="AT80" s="48"/>
      <c r="AU80" s="48"/>
      <c r="AV80" s="47"/>
      <c r="AW80" s="47"/>
      <c r="AX80" s="47"/>
      <c r="AY80" s="47"/>
      <c r="AZ80" s="48"/>
      <c r="BA80" s="48"/>
      <c r="BB80" s="48"/>
      <c r="BC80" s="48"/>
      <c r="BD80" s="47"/>
      <c r="BE80" s="47"/>
      <c r="BF80" s="606"/>
      <c r="BG80" s="606"/>
      <c r="BH80" s="606"/>
      <c r="BI80" s="606"/>
    </row>
    <row r="81" spans="1:61" s="28" customFormat="1" ht="12.75" customHeight="1">
      <c r="A81" s="193"/>
      <c r="B81" s="193"/>
      <c r="C81" s="193"/>
      <c r="D81" s="193"/>
      <c r="E81" s="193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568"/>
      <c r="AC81" s="568"/>
      <c r="AD81" s="568">
        <f t="shared" si="32"/>
        <v>0</v>
      </c>
      <c r="AE81" s="568"/>
      <c r="AF81" s="568">
        <f t="shared" si="33"/>
        <v>0</v>
      </c>
      <c r="AG81" s="568"/>
      <c r="AH81" s="619"/>
      <c r="AI81" s="620"/>
      <c r="AJ81" s="568"/>
      <c r="AK81" s="568"/>
      <c r="AL81" s="568"/>
      <c r="AM81" s="568"/>
      <c r="AN81" s="568"/>
      <c r="AO81" s="568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8"/>
      <c r="BA81" s="48"/>
      <c r="BB81" s="47"/>
      <c r="BC81" s="47"/>
      <c r="BD81" s="47"/>
      <c r="BE81" s="47"/>
      <c r="BF81" s="606"/>
      <c r="BG81" s="606"/>
      <c r="BH81" s="606"/>
      <c r="BI81" s="606"/>
    </row>
    <row r="82" spans="1:61" s="28" customFormat="1" ht="12.75" customHeight="1">
      <c r="A82" s="193"/>
      <c r="B82" s="193"/>
      <c r="C82" s="193"/>
      <c r="D82" s="193"/>
      <c r="E82" s="193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568"/>
      <c r="AC82" s="568"/>
      <c r="AD82" s="568">
        <f t="shared" si="32"/>
        <v>0</v>
      </c>
      <c r="AE82" s="568"/>
      <c r="AF82" s="568">
        <f t="shared" si="33"/>
        <v>0</v>
      </c>
      <c r="AG82" s="568"/>
      <c r="AH82" s="619"/>
      <c r="AI82" s="620"/>
      <c r="AJ82" s="568"/>
      <c r="AK82" s="568"/>
      <c r="AL82" s="568"/>
      <c r="AM82" s="568"/>
      <c r="AN82" s="568"/>
      <c r="AO82" s="568"/>
      <c r="AP82" s="47"/>
      <c r="AQ82" s="47"/>
      <c r="AR82" s="48"/>
      <c r="AS82" s="48"/>
      <c r="AT82" s="47"/>
      <c r="AU82" s="47"/>
      <c r="AV82" s="47"/>
      <c r="AW82" s="47"/>
      <c r="AX82" s="47"/>
      <c r="AY82" s="47"/>
      <c r="AZ82" s="48"/>
      <c r="BA82" s="48"/>
      <c r="BB82" s="47"/>
      <c r="BC82" s="47"/>
      <c r="BD82" s="47"/>
      <c r="BE82" s="47"/>
      <c r="BF82" s="606"/>
      <c r="BG82" s="606"/>
      <c r="BH82" s="606"/>
      <c r="BI82" s="606"/>
    </row>
    <row r="83" spans="1:61" s="28" customFormat="1" ht="12.75" customHeight="1">
      <c r="A83" s="193"/>
      <c r="B83" s="193"/>
      <c r="C83" s="193"/>
      <c r="D83" s="193"/>
      <c r="E83" s="193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568"/>
      <c r="AC83" s="568"/>
      <c r="AD83" s="568">
        <f t="shared" si="32"/>
        <v>0</v>
      </c>
      <c r="AE83" s="568"/>
      <c r="AF83" s="568">
        <f t="shared" si="33"/>
        <v>0</v>
      </c>
      <c r="AG83" s="568"/>
      <c r="AH83" s="619"/>
      <c r="AI83" s="620"/>
      <c r="AJ83" s="568"/>
      <c r="AK83" s="568"/>
      <c r="AL83" s="568"/>
      <c r="AM83" s="568"/>
      <c r="AN83" s="568"/>
      <c r="AO83" s="568"/>
      <c r="AP83" s="47"/>
      <c r="AQ83" s="47"/>
      <c r="AR83" s="48"/>
      <c r="AS83" s="48"/>
      <c r="AT83" s="48"/>
      <c r="AU83" s="48"/>
      <c r="AV83" s="47"/>
      <c r="AW83" s="47"/>
      <c r="AX83" s="47"/>
      <c r="AY83" s="47"/>
      <c r="AZ83" s="48"/>
      <c r="BA83" s="48"/>
      <c r="BB83" s="47"/>
      <c r="BC83" s="47"/>
      <c r="BD83" s="47"/>
      <c r="BE83" s="47"/>
      <c r="BF83" s="606"/>
      <c r="BG83" s="606"/>
      <c r="BH83" s="606"/>
      <c r="BI83" s="606"/>
    </row>
    <row r="84" spans="1:61" s="28" customFormat="1" ht="12.75" customHeight="1">
      <c r="A84" s="193"/>
      <c r="B84" s="193"/>
      <c r="C84" s="193"/>
      <c r="D84" s="193"/>
      <c r="E84" s="193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568"/>
      <c r="AC84" s="568"/>
      <c r="AD84" s="568">
        <f t="shared" si="32"/>
        <v>0</v>
      </c>
      <c r="AE84" s="568"/>
      <c r="AF84" s="568">
        <f t="shared" si="33"/>
        <v>0</v>
      </c>
      <c r="AG84" s="568"/>
      <c r="AH84" s="619"/>
      <c r="AI84" s="620"/>
      <c r="AJ84" s="568"/>
      <c r="AK84" s="568"/>
      <c r="AL84" s="568"/>
      <c r="AM84" s="568"/>
      <c r="AN84" s="568"/>
      <c r="AO84" s="568"/>
      <c r="AP84" s="47"/>
      <c r="AQ84" s="47"/>
      <c r="AR84" s="48"/>
      <c r="AS84" s="48"/>
      <c r="AT84" s="48"/>
      <c r="AU84" s="48"/>
      <c r="AV84" s="47"/>
      <c r="AW84" s="47"/>
      <c r="AX84" s="47"/>
      <c r="AY84" s="47"/>
      <c r="AZ84" s="48"/>
      <c r="BA84" s="48"/>
      <c r="BB84" s="47"/>
      <c r="BC84" s="47"/>
      <c r="BD84" s="47"/>
      <c r="BE84" s="47"/>
      <c r="BF84" s="606"/>
      <c r="BG84" s="606"/>
      <c r="BH84" s="606"/>
      <c r="BI84" s="606"/>
    </row>
    <row r="85" spans="1:61" s="28" customFormat="1" ht="12.75" customHeight="1">
      <c r="A85" s="193"/>
      <c r="B85" s="193"/>
      <c r="C85" s="193"/>
      <c r="D85" s="193"/>
      <c r="E85" s="193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571"/>
      <c r="AC85" s="571"/>
      <c r="AD85" s="568">
        <f t="shared" si="32"/>
        <v>0</v>
      </c>
      <c r="AE85" s="568"/>
      <c r="AF85" s="568">
        <f t="shared" si="33"/>
        <v>0</v>
      </c>
      <c r="AG85" s="568"/>
      <c r="AH85" s="571"/>
      <c r="AI85" s="571"/>
      <c r="AJ85" s="571"/>
      <c r="AK85" s="571"/>
      <c r="AL85" s="571"/>
      <c r="AM85" s="571"/>
      <c r="AN85" s="571"/>
      <c r="AO85" s="571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606"/>
      <c r="BG85" s="606"/>
      <c r="BH85" s="606"/>
      <c r="BI85" s="606"/>
    </row>
    <row r="86" spans="1:61" s="28" customFormat="1" ht="12.75" customHeight="1">
      <c r="A86" s="193"/>
      <c r="B86" s="193"/>
      <c r="C86" s="193"/>
      <c r="D86" s="193"/>
      <c r="E86" s="193"/>
      <c r="F86" s="454"/>
      <c r="G86" s="454"/>
      <c r="H86" s="454"/>
      <c r="I86" s="454"/>
      <c r="J86" s="454"/>
      <c r="K86" s="454"/>
      <c r="L86" s="454"/>
      <c r="M86" s="454"/>
      <c r="N86" s="454"/>
      <c r="O86" s="454"/>
      <c r="P86" s="454"/>
      <c r="Q86" s="454"/>
      <c r="R86" s="454"/>
      <c r="S86" s="454"/>
      <c r="T86" s="454"/>
      <c r="U86" s="454"/>
      <c r="V86" s="454"/>
      <c r="W86" s="454"/>
      <c r="X86" s="454"/>
      <c r="Y86" s="454"/>
      <c r="Z86" s="454"/>
      <c r="AA86" s="454"/>
      <c r="AB86" s="571"/>
      <c r="AC86" s="571"/>
      <c r="AD86" s="568">
        <f t="shared" si="32"/>
        <v>0</v>
      </c>
      <c r="AE86" s="568"/>
      <c r="AF86" s="568">
        <f t="shared" si="33"/>
        <v>0</v>
      </c>
      <c r="AG86" s="568"/>
      <c r="AH86" s="571"/>
      <c r="AI86" s="571"/>
      <c r="AJ86" s="571"/>
      <c r="AK86" s="571"/>
      <c r="AL86" s="571"/>
      <c r="AM86" s="571"/>
      <c r="AN86" s="571"/>
      <c r="AO86" s="571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606"/>
      <c r="BG86" s="606"/>
      <c r="BH86" s="606"/>
      <c r="BI86" s="606"/>
    </row>
    <row r="87" spans="1:61" s="28" customFormat="1" ht="12.75" customHeight="1">
      <c r="A87" s="193"/>
      <c r="B87" s="193"/>
      <c r="C87" s="193"/>
      <c r="D87" s="193"/>
      <c r="E87" s="193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571"/>
      <c r="AC87" s="571"/>
      <c r="AD87" s="568">
        <f t="shared" si="32"/>
        <v>0</v>
      </c>
      <c r="AE87" s="568"/>
      <c r="AF87" s="568">
        <f t="shared" si="33"/>
        <v>0</v>
      </c>
      <c r="AG87" s="568"/>
      <c r="AH87" s="571"/>
      <c r="AI87" s="571"/>
      <c r="AJ87" s="571"/>
      <c r="AK87" s="571"/>
      <c r="AL87" s="571"/>
      <c r="AM87" s="571"/>
      <c r="AN87" s="571"/>
      <c r="AO87" s="571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606"/>
      <c r="BG87" s="606"/>
      <c r="BH87" s="606"/>
      <c r="BI87" s="606"/>
    </row>
    <row r="88" spans="1:61" s="28" customFormat="1" ht="12.75" customHeight="1">
      <c r="A88" s="193"/>
      <c r="B88" s="193"/>
      <c r="C88" s="193"/>
      <c r="D88" s="193"/>
      <c r="E88" s="193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571"/>
      <c r="AC88" s="571"/>
      <c r="AD88" s="568">
        <f t="shared" si="32"/>
        <v>0</v>
      </c>
      <c r="AE88" s="568"/>
      <c r="AF88" s="568">
        <f t="shared" si="33"/>
        <v>0</v>
      </c>
      <c r="AG88" s="568"/>
      <c r="AH88" s="571"/>
      <c r="AI88" s="571"/>
      <c r="AJ88" s="571"/>
      <c r="AK88" s="571"/>
      <c r="AL88" s="571"/>
      <c r="AM88" s="571"/>
      <c r="AN88" s="571"/>
      <c r="AO88" s="571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606"/>
      <c r="BG88" s="606"/>
      <c r="BH88" s="606"/>
      <c r="BI88" s="606"/>
    </row>
    <row r="89" spans="1:61" s="28" customFormat="1" ht="12.75" customHeight="1">
      <c r="A89" s="193"/>
      <c r="B89" s="193"/>
      <c r="C89" s="193"/>
      <c r="D89" s="193"/>
      <c r="E89" s="193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571"/>
      <c r="AC89" s="571"/>
      <c r="AD89" s="568">
        <f t="shared" si="32"/>
        <v>0</v>
      </c>
      <c r="AE89" s="568"/>
      <c r="AF89" s="568">
        <f t="shared" si="33"/>
        <v>0</v>
      </c>
      <c r="AG89" s="568"/>
      <c r="AH89" s="571"/>
      <c r="AI89" s="571"/>
      <c r="AJ89" s="571"/>
      <c r="AK89" s="571"/>
      <c r="AL89" s="571"/>
      <c r="AM89" s="571"/>
      <c r="AN89" s="571"/>
      <c r="AO89" s="571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606"/>
      <c r="BG89" s="606"/>
      <c r="BH89" s="606"/>
      <c r="BI89" s="606"/>
    </row>
    <row r="90" spans="1:61" s="28" customFormat="1" ht="12.75" customHeight="1">
      <c r="A90" s="193"/>
      <c r="B90" s="193"/>
      <c r="C90" s="193"/>
      <c r="D90" s="193"/>
      <c r="E90" s="193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571"/>
      <c r="AC90" s="571"/>
      <c r="AD90" s="568">
        <f t="shared" si="32"/>
        <v>0</v>
      </c>
      <c r="AE90" s="568"/>
      <c r="AF90" s="568">
        <f t="shared" si="33"/>
        <v>0</v>
      </c>
      <c r="AG90" s="568"/>
      <c r="AH90" s="571"/>
      <c r="AI90" s="571"/>
      <c r="AJ90" s="571"/>
      <c r="AK90" s="571"/>
      <c r="AL90" s="571"/>
      <c r="AM90" s="571"/>
      <c r="AN90" s="571"/>
      <c r="AO90" s="571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606"/>
      <c r="BG90" s="606"/>
      <c r="BH90" s="606"/>
      <c r="BI90" s="606"/>
    </row>
    <row r="91" spans="1:61" s="28" customFormat="1" ht="12.75" customHeight="1">
      <c r="A91" s="193"/>
      <c r="B91" s="193"/>
      <c r="C91" s="193"/>
      <c r="D91" s="193"/>
      <c r="E91" s="193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571"/>
      <c r="AC91" s="571"/>
      <c r="AD91" s="568">
        <f t="shared" si="32"/>
        <v>0</v>
      </c>
      <c r="AE91" s="568"/>
      <c r="AF91" s="568">
        <f t="shared" si="33"/>
        <v>0</v>
      </c>
      <c r="AG91" s="568"/>
      <c r="AH91" s="571"/>
      <c r="AI91" s="571"/>
      <c r="AJ91" s="571"/>
      <c r="AK91" s="571"/>
      <c r="AL91" s="571"/>
      <c r="AM91" s="571"/>
      <c r="AN91" s="571"/>
      <c r="AO91" s="571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628"/>
      <c r="BG91" s="628"/>
      <c r="BH91" s="628"/>
      <c r="BI91" s="628"/>
    </row>
    <row r="92" spans="1:61" s="28" customFormat="1" ht="12.75" customHeight="1">
      <c r="A92" s="193"/>
      <c r="B92" s="193"/>
      <c r="C92" s="193"/>
      <c r="D92" s="193"/>
      <c r="E92" s="193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571"/>
      <c r="AC92" s="571"/>
      <c r="AD92" s="568">
        <f t="shared" si="32"/>
        <v>0</v>
      </c>
      <c r="AE92" s="568"/>
      <c r="AF92" s="568">
        <f t="shared" si="33"/>
        <v>0</v>
      </c>
      <c r="AG92" s="568"/>
      <c r="AH92" s="571"/>
      <c r="AI92" s="571"/>
      <c r="AJ92" s="571"/>
      <c r="AK92" s="571"/>
      <c r="AL92" s="571"/>
      <c r="AM92" s="571"/>
      <c r="AN92" s="571"/>
      <c r="AO92" s="571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628"/>
      <c r="BG92" s="628"/>
      <c r="BH92" s="628"/>
      <c r="BI92" s="628"/>
    </row>
    <row r="93" spans="1:61" s="28" customFormat="1" ht="12.75" customHeight="1">
      <c r="A93" s="193"/>
      <c r="B93" s="193"/>
      <c r="C93" s="193"/>
      <c r="D93" s="193"/>
      <c r="E93" s="193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454"/>
      <c r="AA93" s="454"/>
      <c r="AB93" s="571"/>
      <c r="AC93" s="571"/>
      <c r="AD93" s="568">
        <f t="shared" si="32"/>
        <v>0</v>
      </c>
      <c r="AE93" s="568"/>
      <c r="AF93" s="568">
        <f t="shared" si="33"/>
        <v>0</v>
      </c>
      <c r="AG93" s="568"/>
      <c r="AH93" s="571"/>
      <c r="AI93" s="571"/>
      <c r="AJ93" s="571"/>
      <c r="AK93" s="571"/>
      <c r="AL93" s="571"/>
      <c r="AM93" s="571"/>
      <c r="AN93" s="571"/>
      <c r="AO93" s="571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606"/>
      <c r="BG93" s="606"/>
      <c r="BH93" s="606"/>
      <c r="BI93" s="606"/>
    </row>
    <row r="94" spans="1:61" s="28" customFormat="1" ht="12.75" customHeight="1">
      <c r="A94" s="193"/>
      <c r="B94" s="193"/>
      <c r="C94" s="193"/>
      <c r="D94" s="193"/>
      <c r="E94" s="193"/>
      <c r="F94" s="454"/>
      <c r="G94" s="454"/>
      <c r="H94" s="454"/>
      <c r="I94" s="454"/>
      <c r="J94" s="454"/>
      <c r="K94" s="454"/>
      <c r="L94" s="454"/>
      <c r="M94" s="454"/>
      <c r="N94" s="454"/>
      <c r="O94" s="454"/>
      <c r="P94" s="454"/>
      <c r="Q94" s="454"/>
      <c r="R94" s="454"/>
      <c r="S94" s="454"/>
      <c r="T94" s="454"/>
      <c r="U94" s="454"/>
      <c r="V94" s="454"/>
      <c r="W94" s="454"/>
      <c r="X94" s="454"/>
      <c r="Y94" s="454"/>
      <c r="Z94" s="454"/>
      <c r="AA94" s="454"/>
      <c r="AB94" s="571"/>
      <c r="AC94" s="571"/>
      <c r="AD94" s="568">
        <f t="shared" si="32"/>
        <v>0</v>
      </c>
      <c r="AE94" s="568"/>
      <c r="AF94" s="568">
        <f t="shared" si="33"/>
        <v>0</v>
      </c>
      <c r="AG94" s="568"/>
      <c r="AH94" s="571"/>
      <c r="AI94" s="571"/>
      <c r="AJ94" s="571"/>
      <c r="AK94" s="571"/>
      <c r="AL94" s="571"/>
      <c r="AM94" s="571"/>
      <c r="AN94" s="571"/>
      <c r="AO94" s="571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606"/>
      <c r="BG94" s="606"/>
      <c r="BH94" s="606"/>
      <c r="BI94" s="606"/>
    </row>
    <row r="95" spans="1:61" ht="12.75" customHeight="1">
      <c r="A95" s="566" t="s">
        <v>94</v>
      </c>
      <c r="B95" s="566"/>
      <c r="C95" s="566"/>
      <c r="D95" s="566"/>
      <c r="E95" s="566"/>
      <c r="F95" s="566"/>
      <c r="G95" s="566"/>
      <c r="H95" s="566"/>
      <c r="I95" s="566"/>
      <c r="J95" s="566"/>
      <c r="K95" s="566"/>
      <c r="L95" s="566"/>
      <c r="M95" s="566"/>
      <c r="N95" s="566"/>
      <c r="O95" s="566"/>
      <c r="P95" s="566"/>
      <c r="Q95" s="566"/>
      <c r="R95" s="566"/>
      <c r="S95" s="566"/>
      <c r="T95" s="566"/>
      <c r="U95" s="566"/>
      <c r="V95" s="566"/>
      <c r="W95" s="566"/>
      <c r="X95" s="566"/>
      <c r="Y95" s="566"/>
      <c r="Z95" s="566"/>
      <c r="AA95" s="566"/>
      <c r="AB95" s="576">
        <f>AB96+AB97+AB98</f>
        <v>0</v>
      </c>
      <c r="AC95" s="576"/>
      <c r="AD95" s="576">
        <f t="shared" ref="AD95" si="37">AD96+AD97+AD98</f>
        <v>0</v>
      </c>
      <c r="AE95" s="576"/>
      <c r="AF95" s="576">
        <f t="shared" ref="AF95" si="38">AF96+AF97+AF98</f>
        <v>0</v>
      </c>
      <c r="AG95" s="576"/>
      <c r="AH95" s="576">
        <f t="shared" ref="AH95" si="39">AH96+AH97+AH98</f>
        <v>0</v>
      </c>
      <c r="AI95" s="576"/>
      <c r="AJ95" s="576">
        <f t="shared" ref="AJ95" si="40">AJ96+AJ97+AJ98</f>
        <v>0</v>
      </c>
      <c r="AK95" s="576"/>
      <c r="AL95" s="576">
        <f t="shared" ref="AL95" si="41">AL96+AL97+AL98</f>
        <v>0</v>
      </c>
      <c r="AM95" s="576"/>
      <c r="AN95" s="576">
        <f t="shared" ref="AN95" si="42">AN96+AN97+AN98</f>
        <v>0</v>
      </c>
      <c r="AO95" s="576"/>
      <c r="AP95" s="57">
        <f>AP96+AP97+AP98</f>
        <v>0</v>
      </c>
      <c r="AQ95" s="57">
        <f t="shared" ref="AQ95:BE95" si="43">AQ96+AQ97+AQ98</f>
        <v>0</v>
      </c>
      <c r="AR95" s="57">
        <f t="shared" si="43"/>
        <v>0</v>
      </c>
      <c r="AS95" s="57">
        <f t="shared" si="43"/>
        <v>0</v>
      </c>
      <c r="AT95" s="57">
        <f t="shared" si="43"/>
        <v>0</v>
      </c>
      <c r="AU95" s="57">
        <f t="shared" si="43"/>
        <v>0</v>
      </c>
      <c r="AV95" s="57">
        <f t="shared" si="43"/>
        <v>0</v>
      </c>
      <c r="AW95" s="57">
        <f t="shared" si="43"/>
        <v>0</v>
      </c>
      <c r="AX95" s="57">
        <f t="shared" si="43"/>
        <v>0</v>
      </c>
      <c r="AY95" s="57">
        <f t="shared" si="43"/>
        <v>0</v>
      </c>
      <c r="AZ95" s="57">
        <f t="shared" si="43"/>
        <v>0</v>
      </c>
      <c r="BA95" s="57">
        <f t="shared" si="43"/>
        <v>0</v>
      </c>
      <c r="BB95" s="57">
        <f t="shared" si="43"/>
        <v>0</v>
      </c>
      <c r="BC95" s="57">
        <f t="shared" si="43"/>
        <v>0</v>
      </c>
      <c r="BD95" s="57">
        <f t="shared" si="43"/>
        <v>0</v>
      </c>
      <c r="BE95" s="57">
        <f t="shared" si="43"/>
        <v>0</v>
      </c>
      <c r="BF95" s="577"/>
      <c r="BG95" s="577"/>
      <c r="BH95" s="577"/>
      <c r="BI95" s="577"/>
    </row>
    <row r="96" spans="1:61" s="28" customFormat="1" ht="12.75" customHeight="1">
      <c r="A96" s="256"/>
      <c r="B96" s="617"/>
      <c r="C96" s="257"/>
      <c r="D96" s="193"/>
      <c r="E96" s="193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571"/>
      <c r="AC96" s="571"/>
      <c r="AD96" s="568">
        <f t="shared" si="32"/>
        <v>0</v>
      </c>
      <c r="AE96" s="568"/>
      <c r="AF96" s="568">
        <f t="shared" si="33"/>
        <v>0</v>
      </c>
      <c r="AG96" s="568"/>
      <c r="AH96" s="571"/>
      <c r="AI96" s="571"/>
      <c r="AJ96" s="571"/>
      <c r="AK96" s="571"/>
      <c r="AL96" s="571"/>
      <c r="AM96" s="571"/>
      <c r="AN96" s="571"/>
      <c r="AO96" s="571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606"/>
      <c r="BG96" s="606"/>
      <c r="BH96" s="606"/>
      <c r="BI96" s="606"/>
    </row>
    <row r="97" spans="1:61" s="28" customFormat="1" ht="12.75" customHeight="1">
      <c r="A97" s="193"/>
      <c r="B97" s="193"/>
      <c r="C97" s="193"/>
      <c r="D97" s="193"/>
      <c r="E97" s="193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571"/>
      <c r="AC97" s="571"/>
      <c r="AD97" s="568">
        <f t="shared" si="32"/>
        <v>0</v>
      </c>
      <c r="AE97" s="568"/>
      <c r="AF97" s="568">
        <f t="shared" si="33"/>
        <v>0</v>
      </c>
      <c r="AG97" s="568"/>
      <c r="AH97" s="571"/>
      <c r="AI97" s="571"/>
      <c r="AJ97" s="571"/>
      <c r="AK97" s="571"/>
      <c r="AL97" s="571"/>
      <c r="AM97" s="571"/>
      <c r="AN97" s="571"/>
      <c r="AO97" s="571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606"/>
      <c r="BG97" s="606"/>
      <c r="BH97" s="606"/>
      <c r="BI97" s="606"/>
    </row>
    <row r="98" spans="1:61" s="28" customFormat="1" ht="12.75" customHeight="1">
      <c r="A98" s="193"/>
      <c r="B98" s="193"/>
      <c r="C98" s="193"/>
      <c r="D98" s="193"/>
      <c r="E98" s="193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571"/>
      <c r="AC98" s="571"/>
      <c r="AD98" s="568">
        <f t="shared" si="32"/>
        <v>0</v>
      </c>
      <c r="AE98" s="568"/>
      <c r="AF98" s="568">
        <f t="shared" si="33"/>
        <v>0</v>
      </c>
      <c r="AG98" s="568"/>
      <c r="AH98" s="571"/>
      <c r="AI98" s="571"/>
      <c r="AJ98" s="571"/>
      <c r="AK98" s="571"/>
      <c r="AL98" s="571"/>
      <c r="AM98" s="571"/>
      <c r="AN98" s="571"/>
      <c r="AO98" s="571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606"/>
      <c r="BG98" s="606"/>
      <c r="BH98" s="606"/>
      <c r="BI98" s="606"/>
    </row>
    <row r="99" spans="1:61" ht="12.75" customHeight="1">
      <c r="A99" s="566" t="s">
        <v>95</v>
      </c>
      <c r="B99" s="566"/>
      <c r="C99" s="566"/>
      <c r="D99" s="566"/>
      <c r="E99" s="566"/>
      <c r="F99" s="566"/>
      <c r="G99" s="566"/>
      <c r="H99" s="566"/>
      <c r="I99" s="566"/>
      <c r="J99" s="566"/>
      <c r="K99" s="566"/>
      <c r="L99" s="566"/>
      <c r="M99" s="566"/>
      <c r="N99" s="566"/>
      <c r="O99" s="566"/>
      <c r="P99" s="566"/>
      <c r="Q99" s="566"/>
      <c r="R99" s="566"/>
      <c r="S99" s="566"/>
      <c r="T99" s="566"/>
      <c r="U99" s="566"/>
      <c r="V99" s="566"/>
      <c r="W99" s="566"/>
      <c r="X99" s="566"/>
      <c r="Y99" s="566"/>
      <c r="Z99" s="566"/>
      <c r="AA99" s="566"/>
      <c r="AB99" s="576">
        <f>AB100+AB101+AB102+AB103+AB104+AB105+AB106+AB107+AB108</f>
        <v>12</v>
      </c>
      <c r="AC99" s="576"/>
      <c r="AD99" s="576">
        <f t="shared" ref="AD99" si="44">AD100+AD101+AD102+AD103+AD104+AD105+AD106+AD107+AD108</f>
        <v>0</v>
      </c>
      <c r="AE99" s="576"/>
      <c r="AF99" s="576">
        <f t="shared" ref="AF99" si="45">AF100+AF101+AF102+AF103+AF104+AF105+AF106+AF107+AF108</f>
        <v>0</v>
      </c>
      <c r="AG99" s="576"/>
      <c r="AH99" s="576">
        <f t="shared" ref="AH99" si="46">AH100+AH101+AH102+AH103+AH104+AH105+AH106+AH107+AH108</f>
        <v>0</v>
      </c>
      <c r="AI99" s="576"/>
      <c r="AJ99" s="576">
        <f t="shared" ref="AJ99" si="47">AJ100+AJ101+AJ102+AJ103+AJ104+AJ105+AJ106+AJ107+AJ108</f>
        <v>0</v>
      </c>
      <c r="AK99" s="576"/>
      <c r="AL99" s="576">
        <f t="shared" ref="AL99" si="48">AL100+AL101+AL102+AL103+AL104+AL105+AL106+AL107+AL108</f>
        <v>0</v>
      </c>
      <c r="AM99" s="576"/>
      <c r="AN99" s="576">
        <f t="shared" ref="AN99" si="49">AN100+AN101+AN102+AN103+AN104+AN105+AN106+AN107+AN108</f>
        <v>0</v>
      </c>
      <c r="AO99" s="576"/>
      <c r="AP99" s="57">
        <f>AP100+AP101+AP102+AP103+AP104+AP105+AP106+AP107+AP108</f>
        <v>0</v>
      </c>
      <c r="AQ99" s="57">
        <f t="shared" ref="AQ99:BE99" si="50">AQ100+AQ101+AQ102+AQ103+AQ104+AQ105+AQ106+AQ107+AQ108</f>
        <v>0</v>
      </c>
      <c r="AR99" s="57">
        <f t="shared" si="50"/>
        <v>0</v>
      </c>
      <c r="AS99" s="57">
        <f t="shared" si="50"/>
        <v>0</v>
      </c>
      <c r="AT99" s="57">
        <f t="shared" si="50"/>
        <v>0</v>
      </c>
      <c r="AU99" s="57">
        <f t="shared" si="50"/>
        <v>0</v>
      </c>
      <c r="AV99" s="57">
        <f t="shared" si="50"/>
        <v>0</v>
      </c>
      <c r="AW99" s="57">
        <f t="shared" si="50"/>
        <v>0</v>
      </c>
      <c r="AX99" s="57">
        <f t="shared" si="50"/>
        <v>0</v>
      </c>
      <c r="AY99" s="57">
        <f t="shared" si="50"/>
        <v>0</v>
      </c>
      <c r="AZ99" s="57">
        <f t="shared" si="50"/>
        <v>0</v>
      </c>
      <c r="BA99" s="57">
        <f t="shared" si="50"/>
        <v>0</v>
      </c>
      <c r="BB99" s="57">
        <f t="shared" si="50"/>
        <v>6</v>
      </c>
      <c r="BC99" s="57">
        <f t="shared" si="50"/>
        <v>0</v>
      </c>
      <c r="BD99" s="57">
        <f t="shared" si="50"/>
        <v>6</v>
      </c>
      <c r="BE99" s="57">
        <f t="shared" si="50"/>
        <v>0</v>
      </c>
      <c r="BF99" s="629"/>
      <c r="BG99" s="629"/>
      <c r="BH99" s="629"/>
      <c r="BI99" s="629"/>
    </row>
    <row r="100" spans="1:61" s="28" customFormat="1" ht="12.75" customHeight="1">
      <c r="A100" s="193"/>
      <c r="B100" s="193"/>
      <c r="C100" s="193"/>
      <c r="D100" s="193"/>
      <c r="E100" s="193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571"/>
      <c r="AC100" s="571"/>
      <c r="AD100" s="568">
        <f t="shared" si="32"/>
        <v>0</v>
      </c>
      <c r="AE100" s="568"/>
      <c r="AF100" s="568">
        <f t="shared" si="33"/>
        <v>0</v>
      </c>
      <c r="AG100" s="568"/>
      <c r="AH100" s="571"/>
      <c r="AI100" s="571"/>
      <c r="AJ100" s="571"/>
      <c r="AK100" s="571"/>
      <c r="AL100" s="571"/>
      <c r="AM100" s="571"/>
      <c r="AN100" s="571"/>
      <c r="AO100" s="571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606"/>
      <c r="BG100" s="606"/>
      <c r="BH100" s="606"/>
      <c r="BI100" s="606"/>
    </row>
    <row r="101" spans="1:61" s="28" customFormat="1" ht="12.75" customHeight="1">
      <c r="A101" s="193"/>
      <c r="B101" s="193"/>
      <c r="C101" s="193"/>
      <c r="D101" s="193"/>
      <c r="E101" s="193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571"/>
      <c r="AC101" s="571"/>
      <c r="AD101" s="568">
        <f t="shared" si="32"/>
        <v>0</v>
      </c>
      <c r="AE101" s="568"/>
      <c r="AF101" s="568">
        <f t="shared" si="33"/>
        <v>0</v>
      </c>
      <c r="AG101" s="568"/>
      <c r="AH101" s="571"/>
      <c r="AI101" s="571"/>
      <c r="AJ101" s="571"/>
      <c r="AK101" s="571"/>
      <c r="AL101" s="571"/>
      <c r="AM101" s="571"/>
      <c r="AN101" s="571"/>
      <c r="AO101" s="571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606"/>
      <c r="BG101" s="606"/>
      <c r="BH101" s="606"/>
      <c r="BI101" s="606"/>
    </row>
    <row r="102" spans="1:61" s="28" customFormat="1" ht="12.75" customHeight="1">
      <c r="A102" s="193"/>
      <c r="B102" s="193"/>
      <c r="C102" s="193"/>
      <c r="D102" s="193"/>
      <c r="E102" s="193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571"/>
      <c r="AC102" s="571"/>
      <c r="AD102" s="568">
        <f t="shared" si="32"/>
        <v>0</v>
      </c>
      <c r="AE102" s="568"/>
      <c r="AF102" s="568">
        <f t="shared" si="33"/>
        <v>0</v>
      </c>
      <c r="AG102" s="568"/>
      <c r="AH102" s="571"/>
      <c r="AI102" s="571"/>
      <c r="AJ102" s="571"/>
      <c r="AK102" s="571"/>
      <c r="AL102" s="571"/>
      <c r="AM102" s="571"/>
      <c r="AN102" s="571"/>
      <c r="AO102" s="571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606"/>
      <c r="BG102" s="606"/>
      <c r="BH102" s="606"/>
      <c r="BI102" s="606"/>
    </row>
    <row r="103" spans="1:61" s="28" customFormat="1" ht="12.75" customHeight="1">
      <c r="A103" s="193"/>
      <c r="B103" s="193"/>
      <c r="C103" s="193"/>
      <c r="D103" s="193"/>
      <c r="E103" s="193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571"/>
      <c r="AC103" s="571"/>
      <c r="AD103" s="568">
        <f t="shared" si="32"/>
        <v>0</v>
      </c>
      <c r="AE103" s="568"/>
      <c r="AF103" s="568">
        <f t="shared" si="33"/>
        <v>0</v>
      </c>
      <c r="AG103" s="568"/>
      <c r="AH103" s="571"/>
      <c r="AI103" s="571"/>
      <c r="AJ103" s="571"/>
      <c r="AK103" s="571"/>
      <c r="AL103" s="571"/>
      <c r="AM103" s="571"/>
      <c r="AN103" s="571"/>
      <c r="AO103" s="571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606"/>
      <c r="BG103" s="606"/>
      <c r="BH103" s="606"/>
      <c r="BI103" s="606"/>
    </row>
    <row r="104" spans="1:61" s="28" customFormat="1" ht="12.75" customHeight="1">
      <c r="A104" s="193"/>
      <c r="B104" s="193"/>
      <c r="C104" s="193"/>
      <c r="D104" s="193"/>
      <c r="E104" s="193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571"/>
      <c r="AC104" s="571"/>
      <c r="AD104" s="568">
        <f t="shared" si="32"/>
        <v>0</v>
      </c>
      <c r="AE104" s="568"/>
      <c r="AF104" s="568">
        <f t="shared" si="33"/>
        <v>0</v>
      </c>
      <c r="AG104" s="568"/>
      <c r="AH104" s="571"/>
      <c r="AI104" s="571"/>
      <c r="AJ104" s="571"/>
      <c r="AK104" s="571"/>
      <c r="AL104" s="571"/>
      <c r="AM104" s="571"/>
      <c r="AN104" s="571"/>
      <c r="AO104" s="571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606"/>
      <c r="BG104" s="606"/>
      <c r="BH104" s="606"/>
      <c r="BI104" s="606"/>
    </row>
    <row r="105" spans="1:61" s="28" customFormat="1" ht="12.75" customHeight="1">
      <c r="A105" s="193"/>
      <c r="B105" s="193"/>
      <c r="C105" s="193"/>
      <c r="D105" s="193"/>
      <c r="E105" s="193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571"/>
      <c r="AC105" s="571"/>
      <c r="AD105" s="568">
        <f t="shared" si="32"/>
        <v>0</v>
      </c>
      <c r="AE105" s="568"/>
      <c r="AF105" s="568">
        <f t="shared" si="33"/>
        <v>0</v>
      </c>
      <c r="AG105" s="568"/>
      <c r="AH105" s="571"/>
      <c r="AI105" s="571"/>
      <c r="AJ105" s="571"/>
      <c r="AK105" s="571"/>
      <c r="AL105" s="571"/>
      <c r="AM105" s="571"/>
      <c r="AN105" s="571"/>
      <c r="AO105" s="571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606"/>
      <c r="BG105" s="606"/>
      <c r="BH105" s="606"/>
      <c r="BI105" s="606"/>
    </row>
    <row r="106" spans="1:61" s="28" customFormat="1" ht="12.75" customHeight="1">
      <c r="A106" s="193"/>
      <c r="B106" s="193"/>
      <c r="C106" s="193"/>
      <c r="D106" s="193"/>
      <c r="E106" s="193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571"/>
      <c r="AC106" s="571"/>
      <c r="AD106" s="568">
        <f t="shared" si="32"/>
        <v>0</v>
      </c>
      <c r="AE106" s="568"/>
      <c r="AF106" s="568">
        <f t="shared" si="33"/>
        <v>0</v>
      </c>
      <c r="AG106" s="568"/>
      <c r="AH106" s="571"/>
      <c r="AI106" s="571"/>
      <c r="AJ106" s="571"/>
      <c r="AK106" s="571"/>
      <c r="AL106" s="571"/>
      <c r="AM106" s="571"/>
      <c r="AN106" s="571"/>
      <c r="AO106" s="571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606"/>
      <c r="BG106" s="606"/>
      <c r="BH106" s="606"/>
      <c r="BI106" s="606"/>
    </row>
    <row r="107" spans="1:61" ht="12" customHeight="1">
      <c r="A107" s="563"/>
      <c r="B107" s="563"/>
      <c r="C107" s="563"/>
      <c r="D107" s="563"/>
      <c r="E107" s="563"/>
      <c r="F107" s="454" t="s">
        <v>96</v>
      </c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  <c r="U107" s="454"/>
      <c r="V107" s="454"/>
      <c r="W107" s="454"/>
      <c r="X107" s="454"/>
      <c r="Y107" s="454"/>
      <c r="Z107" s="454"/>
      <c r="AA107" s="454"/>
      <c r="AB107" s="631">
        <v>6</v>
      </c>
      <c r="AC107" s="631"/>
      <c r="AD107" s="568">
        <f t="shared" si="32"/>
        <v>0</v>
      </c>
      <c r="AE107" s="568"/>
      <c r="AF107" s="568">
        <f t="shared" si="33"/>
        <v>0</v>
      </c>
      <c r="AG107" s="568"/>
      <c r="AH107" s="631"/>
      <c r="AI107" s="631"/>
      <c r="AJ107" s="631"/>
      <c r="AK107" s="631"/>
      <c r="AL107" s="631"/>
      <c r="AM107" s="631"/>
      <c r="AN107" s="631"/>
      <c r="AO107" s="631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>
        <v>6</v>
      </c>
      <c r="BC107" s="46"/>
      <c r="BD107" s="46"/>
      <c r="BE107" s="46"/>
      <c r="BF107" s="632" t="s">
        <v>17</v>
      </c>
      <c r="BG107" s="632"/>
      <c r="BH107" s="632"/>
      <c r="BI107" s="632"/>
    </row>
    <row r="108" spans="1:61" ht="12" customHeight="1">
      <c r="A108" s="563"/>
      <c r="B108" s="563"/>
      <c r="C108" s="563"/>
      <c r="D108" s="563"/>
      <c r="E108" s="563"/>
      <c r="F108" s="634" t="s">
        <v>97</v>
      </c>
      <c r="G108" s="634"/>
      <c r="H108" s="634"/>
      <c r="I108" s="634"/>
      <c r="J108" s="634"/>
      <c r="K108" s="634"/>
      <c r="L108" s="634"/>
      <c r="M108" s="634"/>
      <c r="N108" s="634"/>
      <c r="O108" s="634"/>
      <c r="P108" s="634"/>
      <c r="Q108" s="634"/>
      <c r="R108" s="634"/>
      <c r="S108" s="634"/>
      <c r="T108" s="634"/>
      <c r="U108" s="634"/>
      <c r="V108" s="634"/>
      <c r="W108" s="634"/>
      <c r="X108" s="634"/>
      <c r="Y108" s="634"/>
      <c r="Z108" s="634"/>
      <c r="AA108" s="634"/>
      <c r="AB108" s="631">
        <v>6</v>
      </c>
      <c r="AC108" s="631"/>
      <c r="AD108" s="568">
        <f t="shared" si="32"/>
        <v>0</v>
      </c>
      <c r="AE108" s="568"/>
      <c r="AF108" s="568">
        <f t="shared" si="33"/>
        <v>0</v>
      </c>
      <c r="AG108" s="568"/>
      <c r="AH108" s="631"/>
      <c r="AI108" s="631"/>
      <c r="AJ108" s="631"/>
      <c r="AK108" s="631"/>
      <c r="AL108" s="631"/>
      <c r="AM108" s="631"/>
      <c r="AN108" s="631"/>
      <c r="AO108" s="631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>
        <v>6</v>
      </c>
      <c r="BE108" s="46"/>
      <c r="BF108" s="632" t="s">
        <v>17</v>
      </c>
      <c r="BG108" s="632"/>
      <c r="BH108" s="632"/>
      <c r="BI108" s="632"/>
    </row>
    <row r="109" spans="1:61" s="30" customFormat="1" ht="12" customHeight="1">
      <c r="A109" s="633" t="s">
        <v>98</v>
      </c>
      <c r="B109" s="633"/>
      <c r="C109" s="633"/>
      <c r="D109" s="633"/>
      <c r="E109" s="633"/>
      <c r="F109" s="633"/>
      <c r="G109" s="633"/>
      <c r="H109" s="633"/>
      <c r="I109" s="633"/>
      <c r="J109" s="633"/>
      <c r="K109" s="633"/>
      <c r="L109" s="633"/>
      <c r="M109" s="633"/>
      <c r="N109" s="633"/>
      <c r="O109" s="633"/>
      <c r="P109" s="633"/>
      <c r="Q109" s="633"/>
      <c r="R109" s="633"/>
      <c r="S109" s="633"/>
      <c r="T109" s="633"/>
      <c r="U109" s="633"/>
      <c r="V109" s="633"/>
      <c r="W109" s="633"/>
      <c r="X109" s="633"/>
      <c r="Y109" s="633"/>
      <c r="Z109" s="633"/>
      <c r="AA109" s="633"/>
      <c r="AB109" s="630">
        <f>AB99+AB95+AB52+AB43+AB24</f>
        <v>58</v>
      </c>
      <c r="AC109" s="630"/>
      <c r="AD109" s="630">
        <f>AD99+AD95+AD52+AD43+AD24</f>
        <v>1508</v>
      </c>
      <c r="AE109" s="630"/>
      <c r="AF109" s="630">
        <f>AF99+AF95+AF52+AF43+AF24</f>
        <v>864</v>
      </c>
      <c r="AG109" s="630"/>
      <c r="AH109" s="630">
        <f>AH99+AH95+AH52+AH43+AH24</f>
        <v>256</v>
      </c>
      <c r="AI109" s="630"/>
      <c r="AJ109" s="630">
        <f>AJ99+AJ95+AJ52+AJ43+AJ24</f>
        <v>608</v>
      </c>
      <c r="AK109" s="630"/>
      <c r="AL109" s="630">
        <f>AL99+AL95+AL52+AL43+AL24</f>
        <v>0</v>
      </c>
      <c r="AM109" s="630"/>
      <c r="AN109" s="630">
        <f>AN99+AN95+AN52+AN43+AN24</f>
        <v>644</v>
      </c>
      <c r="AO109" s="630"/>
      <c r="AP109" s="59">
        <f t="shared" ref="AP109:BE109" si="51">AP99+AP95+AP52+AP43+AP24</f>
        <v>16</v>
      </c>
      <c r="AQ109" s="59">
        <f t="shared" si="51"/>
        <v>16</v>
      </c>
      <c r="AR109" s="59">
        <f t="shared" si="51"/>
        <v>14</v>
      </c>
      <c r="AS109" s="59">
        <f t="shared" si="51"/>
        <v>14</v>
      </c>
      <c r="AT109" s="59">
        <f t="shared" si="51"/>
        <v>10</v>
      </c>
      <c r="AU109" s="59">
        <f t="shared" si="51"/>
        <v>10</v>
      </c>
      <c r="AV109" s="59">
        <f t="shared" si="51"/>
        <v>2</v>
      </c>
      <c r="AW109" s="59">
        <f t="shared" si="51"/>
        <v>2</v>
      </c>
      <c r="AX109" s="59">
        <f t="shared" si="51"/>
        <v>0</v>
      </c>
      <c r="AY109" s="59">
        <f t="shared" si="51"/>
        <v>0</v>
      </c>
      <c r="AZ109" s="59">
        <f t="shared" si="51"/>
        <v>2</v>
      </c>
      <c r="BA109" s="59">
        <f t="shared" si="51"/>
        <v>2</v>
      </c>
      <c r="BB109" s="59">
        <f t="shared" si="51"/>
        <v>6</v>
      </c>
      <c r="BC109" s="59">
        <f t="shared" si="51"/>
        <v>0</v>
      </c>
      <c r="BD109" s="59">
        <f t="shared" si="51"/>
        <v>8</v>
      </c>
      <c r="BE109" s="59">
        <f t="shared" si="51"/>
        <v>2</v>
      </c>
      <c r="BF109" s="577"/>
      <c r="BG109" s="577"/>
      <c r="BH109" s="577"/>
      <c r="BI109" s="577"/>
    </row>
    <row r="110" spans="1:61" ht="12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2"/>
      <c r="AC110" s="32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4"/>
    </row>
    <row r="111" spans="1:61" ht="12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6"/>
      <c r="AC111" s="36"/>
      <c r="AD111" s="37"/>
      <c r="AE111" s="37"/>
      <c r="AF111" s="37"/>
      <c r="AG111" s="37"/>
      <c r="AH111" s="37"/>
      <c r="AI111" s="37"/>
      <c r="AJ111" s="37"/>
      <c r="AK111" s="37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1"/>
    </row>
    <row r="112" spans="1:6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9"/>
      <c r="AB112" s="40"/>
      <c r="AC112" s="40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38"/>
    </row>
    <row r="113" spans="1:6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40"/>
      <c r="AC113" s="40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38"/>
    </row>
    <row r="114" spans="1:6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40"/>
      <c r="AC114" s="40"/>
      <c r="AD114" s="41"/>
      <c r="AE114" s="41"/>
      <c r="AF114" s="41"/>
      <c r="AG114" s="41"/>
      <c r="AH114" s="41"/>
      <c r="AI114" s="41"/>
      <c r="AJ114" s="41"/>
      <c r="AK114" s="41"/>
      <c r="BI114" s="42"/>
    </row>
    <row r="115" spans="1:6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40"/>
      <c r="AC115" s="40"/>
      <c r="AD115" s="41"/>
      <c r="AE115" s="41"/>
      <c r="AF115" s="41"/>
      <c r="AG115" s="41"/>
      <c r="AH115" s="41"/>
      <c r="AI115" s="41"/>
      <c r="AJ115" s="41"/>
      <c r="AK115" s="41"/>
    </row>
    <row r="116" spans="1:61" ht="1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40"/>
      <c r="AC116" s="40"/>
      <c r="AD116" s="41"/>
      <c r="AE116" s="41"/>
      <c r="AF116" s="41"/>
      <c r="AG116" s="41"/>
      <c r="AH116" s="41"/>
      <c r="AI116" s="41"/>
      <c r="AJ116" s="41"/>
      <c r="AK116" s="41"/>
    </row>
    <row r="117" spans="1:6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40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38"/>
    </row>
    <row r="118" spans="1:6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40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38"/>
    </row>
    <row r="119" spans="1:6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40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38"/>
    </row>
    <row r="120" spans="1:6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40"/>
      <c r="AC120" s="40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38"/>
    </row>
    <row r="121" spans="1:6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3"/>
      <c r="AC121" s="43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2"/>
    </row>
    <row r="122" spans="1:6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3"/>
      <c r="AC122" s="43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2"/>
    </row>
    <row r="123" spans="1:6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40"/>
      <c r="AC123" s="40"/>
      <c r="AD123" s="41"/>
      <c r="AE123" s="41"/>
      <c r="AF123" s="41"/>
      <c r="AG123" s="41"/>
      <c r="AH123" s="41"/>
      <c r="AI123" s="41"/>
    </row>
    <row r="124" spans="1:6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40"/>
      <c r="AC124" s="40"/>
      <c r="AD124" s="41"/>
      <c r="AE124" s="41"/>
      <c r="AF124" s="41"/>
      <c r="AG124" s="41"/>
      <c r="AH124" s="41"/>
      <c r="AI124" s="41"/>
    </row>
    <row r="125" spans="1:6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40"/>
      <c r="AC125" s="40"/>
      <c r="AD125" s="41"/>
      <c r="AE125" s="41"/>
      <c r="AF125" s="41"/>
      <c r="AG125" s="41"/>
      <c r="AH125" s="41"/>
      <c r="AI125" s="41"/>
    </row>
    <row r="126" spans="1:6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40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38"/>
    </row>
    <row r="127" spans="1:6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38"/>
    </row>
    <row r="128" spans="1:6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38"/>
    </row>
    <row r="129" spans="1:58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38"/>
    </row>
    <row r="130" spans="1:58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38"/>
    </row>
    <row r="131" spans="1:58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38"/>
    </row>
    <row r="132" spans="1:58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38"/>
    </row>
    <row r="133" spans="1:58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0"/>
      <c r="AC133" s="40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38"/>
    </row>
    <row r="134" spans="1:58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40"/>
      <c r="AC134" s="40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38"/>
    </row>
    <row r="135" spans="1:58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40"/>
      <c r="AC135" s="40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38"/>
    </row>
    <row r="136" spans="1:58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40"/>
      <c r="AC136" s="40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38"/>
    </row>
    <row r="137" spans="1:58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42"/>
    </row>
    <row r="138" spans="1:58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42"/>
    </row>
    <row r="139" spans="1:58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42"/>
    </row>
    <row r="140" spans="1:58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42"/>
    </row>
    <row r="141" spans="1:58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42"/>
    </row>
    <row r="142" spans="1:58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42"/>
    </row>
    <row r="143" spans="1:58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40"/>
      <c r="AC143" s="40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38"/>
    </row>
    <row r="144" spans="1:58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40"/>
      <c r="AC144" s="40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38"/>
    </row>
    <row r="145" spans="1:58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40"/>
      <c r="AC145" s="40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38"/>
    </row>
    <row r="146" spans="1:58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40"/>
      <c r="AC146" s="40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38"/>
    </row>
    <row r="147" spans="1:58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42"/>
    </row>
    <row r="148" spans="1:58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40"/>
      <c r="AC148" s="40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38"/>
    </row>
    <row r="149" spans="1:58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40"/>
      <c r="AC149" s="40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38"/>
    </row>
    <row r="150" spans="1:58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40"/>
      <c r="AC150" s="40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38"/>
    </row>
    <row r="151" spans="1:58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40"/>
      <c r="AC151" s="40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38"/>
    </row>
    <row r="152" spans="1:58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40"/>
      <c r="AC152" s="40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38"/>
    </row>
    <row r="153" spans="1:58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40"/>
      <c r="AC153" s="40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38"/>
    </row>
    <row r="154" spans="1:58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40"/>
      <c r="AC154" s="40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38"/>
    </row>
    <row r="155" spans="1:58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40"/>
      <c r="AC155" s="40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38"/>
    </row>
    <row r="156" spans="1:58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40"/>
      <c r="AC156" s="40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38"/>
    </row>
    <row r="157" spans="1:58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40"/>
      <c r="AC157" s="40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38"/>
    </row>
    <row r="158" spans="1:58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40"/>
      <c r="AC158" s="40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38"/>
    </row>
    <row r="159" spans="1:58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40"/>
      <c r="AC159" s="40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38"/>
    </row>
    <row r="160" spans="1:58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40"/>
      <c r="AC160" s="40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38"/>
    </row>
    <row r="161" spans="1:58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40"/>
      <c r="AC161" s="40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38"/>
    </row>
    <row r="162" spans="1:58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40"/>
      <c r="AC162" s="40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38"/>
    </row>
    <row r="163" spans="1:58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40"/>
      <c r="AC163" s="40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38"/>
    </row>
    <row r="164" spans="1:58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40"/>
      <c r="AC164" s="40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38"/>
    </row>
    <row r="165" spans="1:58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40"/>
      <c r="AC165" s="40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38"/>
    </row>
    <row r="166" spans="1:58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40"/>
      <c r="AC166" s="40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38"/>
    </row>
    <row r="167" spans="1:58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40"/>
      <c r="AC167" s="40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38"/>
    </row>
    <row r="168" spans="1:5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3"/>
      <c r="AC168" s="43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2"/>
    </row>
  </sheetData>
  <mergeCells count="953">
    <mergeCell ref="BF107:BI107"/>
    <mergeCell ref="A106:E106"/>
    <mergeCell ref="F106:AA106"/>
    <mergeCell ref="AB106:AC106"/>
    <mergeCell ref="AD106:AE106"/>
    <mergeCell ref="AF106:AG106"/>
    <mergeCell ref="AH106:AI106"/>
    <mergeCell ref="AJ106:AK106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AN107:AO107"/>
    <mergeCell ref="AL106:AM106"/>
    <mergeCell ref="AN106:AO106"/>
    <mergeCell ref="BF106:BI106"/>
    <mergeCell ref="AL109:AM109"/>
    <mergeCell ref="AN109:AO109"/>
    <mergeCell ref="BF109:BI109"/>
    <mergeCell ref="AJ108:AK108"/>
    <mergeCell ref="AL108:AM108"/>
    <mergeCell ref="AN108:AO108"/>
    <mergeCell ref="BF108:BI108"/>
    <mergeCell ref="A109:AA109"/>
    <mergeCell ref="AB109:AC109"/>
    <mergeCell ref="AD109:AE109"/>
    <mergeCell ref="AF109:AG109"/>
    <mergeCell ref="AH109:AI109"/>
    <mergeCell ref="AJ109:AK109"/>
    <mergeCell ref="A108:E108"/>
    <mergeCell ref="F108:AA108"/>
    <mergeCell ref="AB108:AC108"/>
    <mergeCell ref="AD108:AE108"/>
    <mergeCell ref="AF108:AG108"/>
    <mergeCell ref="AH108:AI108"/>
    <mergeCell ref="BF104:BI104"/>
    <mergeCell ref="A105:E105"/>
    <mergeCell ref="F105:AA105"/>
    <mergeCell ref="AB105:AC105"/>
    <mergeCell ref="AD105:AE105"/>
    <mergeCell ref="AF105:AG105"/>
    <mergeCell ref="AH105:AI105"/>
    <mergeCell ref="AJ105:AK105"/>
    <mergeCell ref="AL105:AM105"/>
    <mergeCell ref="AN105:AO105"/>
    <mergeCell ref="BF105:BI105"/>
    <mergeCell ref="A104:E104"/>
    <mergeCell ref="F104:AA104"/>
    <mergeCell ref="AB104:AC104"/>
    <mergeCell ref="AD104:AE104"/>
    <mergeCell ref="AF104:AG104"/>
    <mergeCell ref="AH104:AI104"/>
    <mergeCell ref="AJ104:AK104"/>
    <mergeCell ref="AL104:AM104"/>
    <mergeCell ref="AN104:AO104"/>
    <mergeCell ref="BF102:BI102"/>
    <mergeCell ref="A103:E103"/>
    <mergeCell ref="F103:AA103"/>
    <mergeCell ref="AB103:AC103"/>
    <mergeCell ref="AD103:AE103"/>
    <mergeCell ref="AF103:AG103"/>
    <mergeCell ref="AH103:AI103"/>
    <mergeCell ref="AJ103:AK103"/>
    <mergeCell ref="AL103:AM103"/>
    <mergeCell ref="AN103:AO103"/>
    <mergeCell ref="BF103:BI103"/>
    <mergeCell ref="A102:E102"/>
    <mergeCell ref="F102:AA102"/>
    <mergeCell ref="AB102:AC102"/>
    <mergeCell ref="AD102:AE102"/>
    <mergeCell ref="AF102:AG102"/>
    <mergeCell ref="AH102:AI102"/>
    <mergeCell ref="AJ102:AK102"/>
    <mergeCell ref="AL102:AM102"/>
    <mergeCell ref="AN102:AO102"/>
    <mergeCell ref="A97:C97"/>
    <mergeCell ref="D97:E97"/>
    <mergeCell ref="BF100:BI100"/>
    <mergeCell ref="A101:E101"/>
    <mergeCell ref="F101:AA101"/>
    <mergeCell ref="AB101:AC101"/>
    <mergeCell ref="AD101:AE101"/>
    <mergeCell ref="AF101:AG101"/>
    <mergeCell ref="AH101:AI101"/>
    <mergeCell ref="AJ101:AK101"/>
    <mergeCell ref="AL101:AM101"/>
    <mergeCell ref="AN101:AO101"/>
    <mergeCell ref="BF101:BI101"/>
    <mergeCell ref="A100:E100"/>
    <mergeCell ref="F100:AA100"/>
    <mergeCell ref="AB100:AC100"/>
    <mergeCell ref="AD100:AE100"/>
    <mergeCell ref="AF100:AG100"/>
    <mergeCell ref="AH100:AI100"/>
    <mergeCell ref="AJ100:AK100"/>
    <mergeCell ref="AL100:AM100"/>
    <mergeCell ref="AN100:AO100"/>
    <mergeCell ref="AH98:AI98"/>
    <mergeCell ref="AJ98:AK98"/>
    <mergeCell ref="AL98:AM98"/>
    <mergeCell ref="AN98:AO98"/>
    <mergeCell ref="BF98:BI98"/>
    <mergeCell ref="A99:AA99"/>
    <mergeCell ref="AB99:AC99"/>
    <mergeCell ref="AD99:AE99"/>
    <mergeCell ref="AF99:AG99"/>
    <mergeCell ref="AH99:AI99"/>
    <mergeCell ref="A98:C98"/>
    <mergeCell ref="D98:E98"/>
    <mergeCell ref="F98:AA98"/>
    <mergeCell ref="AB98:AC98"/>
    <mergeCell ref="AD98:AE98"/>
    <mergeCell ref="AF98:AG98"/>
    <mergeCell ref="AJ99:AK99"/>
    <mergeCell ref="AL99:AM99"/>
    <mergeCell ref="AN99:AO99"/>
    <mergeCell ref="BF99:BI99"/>
    <mergeCell ref="F97:AA97"/>
    <mergeCell ref="AB97:AC97"/>
    <mergeCell ref="AD97:AE97"/>
    <mergeCell ref="AJ95:AK95"/>
    <mergeCell ref="AL95:AM95"/>
    <mergeCell ref="AN95:AO95"/>
    <mergeCell ref="BF95:BI95"/>
    <mergeCell ref="A96:C96"/>
    <mergeCell ref="D96:E96"/>
    <mergeCell ref="F96:AA96"/>
    <mergeCell ref="AB96:AC96"/>
    <mergeCell ref="AD96:AE96"/>
    <mergeCell ref="AF96:AG96"/>
    <mergeCell ref="AF97:AG97"/>
    <mergeCell ref="AH97:AI97"/>
    <mergeCell ref="AJ97:AK97"/>
    <mergeCell ref="AL97:AM97"/>
    <mergeCell ref="AN97:AO97"/>
    <mergeCell ref="BF97:BI97"/>
    <mergeCell ref="AH96:AI96"/>
    <mergeCell ref="AJ96:AK96"/>
    <mergeCell ref="AL96:AM96"/>
    <mergeCell ref="AN96:AO96"/>
    <mergeCell ref="BF96:BI96"/>
    <mergeCell ref="AH94:AI94"/>
    <mergeCell ref="AJ94:AK94"/>
    <mergeCell ref="AL94:AM94"/>
    <mergeCell ref="AN94:AO94"/>
    <mergeCell ref="BF94:BI94"/>
    <mergeCell ref="A95:AA95"/>
    <mergeCell ref="AB95:AC95"/>
    <mergeCell ref="AD95:AE95"/>
    <mergeCell ref="AF95:AG95"/>
    <mergeCell ref="AH95:AI95"/>
    <mergeCell ref="A94:C94"/>
    <mergeCell ref="D94:E94"/>
    <mergeCell ref="F94:AA94"/>
    <mergeCell ref="AB94:AC94"/>
    <mergeCell ref="AD94:AE94"/>
    <mergeCell ref="AF94:AG94"/>
    <mergeCell ref="AF93:AG93"/>
    <mergeCell ref="AH93:AI93"/>
    <mergeCell ref="AJ93:AK93"/>
    <mergeCell ref="AL93:AM93"/>
    <mergeCell ref="AN93:AO93"/>
    <mergeCell ref="BF93:BI93"/>
    <mergeCell ref="AH92:AI92"/>
    <mergeCell ref="AJ92:AK92"/>
    <mergeCell ref="AL92:AM92"/>
    <mergeCell ref="AN92:AO92"/>
    <mergeCell ref="BF92:BI92"/>
    <mergeCell ref="AF92:AG92"/>
    <mergeCell ref="A93:C93"/>
    <mergeCell ref="D93:E93"/>
    <mergeCell ref="F93:AA93"/>
    <mergeCell ref="AB93:AC93"/>
    <mergeCell ref="AD93:AE93"/>
    <mergeCell ref="A92:C92"/>
    <mergeCell ref="D92:E92"/>
    <mergeCell ref="F92:AA92"/>
    <mergeCell ref="AB92:AC92"/>
    <mergeCell ref="AD92:AE92"/>
    <mergeCell ref="AF91:AG91"/>
    <mergeCell ref="AH91:AI91"/>
    <mergeCell ref="AJ91:AK91"/>
    <mergeCell ref="AL91:AM91"/>
    <mergeCell ref="AN91:AO91"/>
    <mergeCell ref="BF91:BI91"/>
    <mergeCell ref="AH90:AI90"/>
    <mergeCell ref="AJ90:AK90"/>
    <mergeCell ref="AL90:AM90"/>
    <mergeCell ref="AN90:AO90"/>
    <mergeCell ref="BF90:BI90"/>
    <mergeCell ref="AF90:AG90"/>
    <mergeCell ref="A91:C91"/>
    <mergeCell ref="D91:E91"/>
    <mergeCell ref="F91:AA91"/>
    <mergeCell ref="AB91:AC91"/>
    <mergeCell ref="AD91:AE91"/>
    <mergeCell ref="A90:C90"/>
    <mergeCell ref="D90:E90"/>
    <mergeCell ref="F90:AA90"/>
    <mergeCell ref="AB90:AC90"/>
    <mergeCell ref="AD90:AE90"/>
    <mergeCell ref="AF89:AG89"/>
    <mergeCell ref="AH89:AI89"/>
    <mergeCell ref="AJ89:AK89"/>
    <mergeCell ref="AL89:AM89"/>
    <mergeCell ref="AN89:AO89"/>
    <mergeCell ref="BF89:BI89"/>
    <mergeCell ref="AH88:AI88"/>
    <mergeCell ref="AJ88:AK88"/>
    <mergeCell ref="AL88:AM88"/>
    <mergeCell ref="AN88:AO88"/>
    <mergeCell ref="BF88:BI88"/>
    <mergeCell ref="AF88:AG88"/>
    <mergeCell ref="A89:C89"/>
    <mergeCell ref="D89:E89"/>
    <mergeCell ref="F89:AA89"/>
    <mergeCell ref="AB89:AC89"/>
    <mergeCell ref="AD89:AE89"/>
    <mergeCell ref="A88:C88"/>
    <mergeCell ref="D88:E88"/>
    <mergeCell ref="F88:AA88"/>
    <mergeCell ref="AB88:AC88"/>
    <mergeCell ref="AD88:AE88"/>
    <mergeCell ref="AF87:AG87"/>
    <mergeCell ref="AH87:AI87"/>
    <mergeCell ref="AJ87:AK87"/>
    <mergeCell ref="AL87:AM87"/>
    <mergeCell ref="AN87:AO87"/>
    <mergeCell ref="BF87:BI87"/>
    <mergeCell ref="AH86:AI86"/>
    <mergeCell ref="AJ86:AK86"/>
    <mergeCell ref="AL86:AM86"/>
    <mergeCell ref="AN86:AO86"/>
    <mergeCell ref="BF86:BI86"/>
    <mergeCell ref="AF86:AG86"/>
    <mergeCell ref="A87:C87"/>
    <mergeCell ref="D87:E87"/>
    <mergeCell ref="F87:AA87"/>
    <mergeCell ref="AB87:AC87"/>
    <mergeCell ref="AD87:AE87"/>
    <mergeCell ref="A86:C86"/>
    <mergeCell ref="D86:E86"/>
    <mergeCell ref="F86:AA86"/>
    <mergeCell ref="AB86:AC86"/>
    <mergeCell ref="AD86:AE86"/>
    <mergeCell ref="AF85:AG85"/>
    <mergeCell ref="AH85:AI85"/>
    <mergeCell ref="AJ85:AK85"/>
    <mergeCell ref="AL85:AM85"/>
    <mergeCell ref="AN85:AO85"/>
    <mergeCell ref="BF85:BI85"/>
    <mergeCell ref="AH84:AI84"/>
    <mergeCell ref="AJ84:AK84"/>
    <mergeCell ref="AL84:AM84"/>
    <mergeCell ref="AN84:AO84"/>
    <mergeCell ref="BF84:BI84"/>
    <mergeCell ref="AF84:AG84"/>
    <mergeCell ref="A85:C85"/>
    <mergeCell ref="D85:E85"/>
    <mergeCell ref="F85:AA85"/>
    <mergeCell ref="AB85:AC85"/>
    <mergeCell ref="AD85:AE85"/>
    <mergeCell ref="A84:C84"/>
    <mergeCell ref="D84:E84"/>
    <mergeCell ref="F84:AA84"/>
    <mergeCell ref="AB84:AC84"/>
    <mergeCell ref="AD84:AE84"/>
    <mergeCell ref="AF83:AG83"/>
    <mergeCell ref="AH83:AI83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AF82:AG82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F81:AG81"/>
    <mergeCell ref="AH81:AI81"/>
    <mergeCell ref="AJ81:AK81"/>
    <mergeCell ref="AL81:AM81"/>
    <mergeCell ref="AN81:AO81"/>
    <mergeCell ref="BF81:BI81"/>
    <mergeCell ref="AH80:AI80"/>
    <mergeCell ref="AJ80:AK80"/>
    <mergeCell ref="AL80:AM80"/>
    <mergeCell ref="AN80:AO80"/>
    <mergeCell ref="BF80:BI80"/>
    <mergeCell ref="AF80:AG80"/>
    <mergeCell ref="A81:C81"/>
    <mergeCell ref="D81:E81"/>
    <mergeCell ref="F81:AA81"/>
    <mergeCell ref="AB81:AC81"/>
    <mergeCell ref="AD81:AE81"/>
    <mergeCell ref="A80:C80"/>
    <mergeCell ref="D80:E80"/>
    <mergeCell ref="F80:AA80"/>
    <mergeCell ref="AB80:AC80"/>
    <mergeCell ref="AD80:AE80"/>
    <mergeCell ref="AF79:AG79"/>
    <mergeCell ref="AH79:AI79"/>
    <mergeCell ref="AJ79:AK79"/>
    <mergeCell ref="AL79:AM79"/>
    <mergeCell ref="AN79:AO79"/>
    <mergeCell ref="BF79:BI79"/>
    <mergeCell ref="AH78:AI78"/>
    <mergeCell ref="AJ78:AK78"/>
    <mergeCell ref="AL78:AM78"/>
    <mergeCell ref="AN78:AO78"/>
    <mergeCell ref="BF78:BI78"/>
    <mergeCell ref="AF78:AG78"/>
    <mergeCell ref="A79:C79"/>
    <mergeCell ref="D79:E79"/>
    <mergeCell ref="F79:AA79"/>
    <mergeCell ref="AB79:AC79"/>
    <mergeCell ref="AD79:AE79"/>
    <mergeCell ref="A78:C78"/>
    <mergeCell ref="D78:E78"/>
    <mergeCell ref="F78:AA78"/>
    <mergeCell ref="AB78:AC78"/>
    <mergeCell ref="AD78:AE78"/>
    <mergeCell ref="AF77:AG77"/>
    <mergeCell ref="AH77:AI77"/>
    <mergeCell ref="AJ77:AK77"/>
    <mergeCell ref="AL77:AM77"/>
    <mergeCell ref="AN77:AO77"/>
    <mergeCell ref="BF77:BI77"/>
    <mergeCell ref="AH76:AI76"/>
    <mergeCell ref="AJ76:AK76"/>
    <mergeCell ref="AL76:AM76"/>
    <mergeCell ref="AN76:AO76"/>
    <mergeCell ref="BF76:BI76"/>
    <mergeCell ref="AF76:AG76"/>
    <mergeCell ref="A77:C77"/>
    <mergeCell ref="D77:E77"/>
    <mergeCell ref="F77:AA77"/>
    <mergeCell ref="AB77:AC77"/>
    <mergeCell ref="AD77:AE77"/>
    <mergeCell ref="A76:C76"/>
    <mergeCell ref="D76:E76"/>
    <mergeCell ref="F76:AA76"/>
    <mergeCell ref="AB76:AC76"/>
    <mergeCell ref="AD76:AE76"/>
    <mergeCell ref="AF75:AG75"/>
    <mergeCell ref="AH75:AI75"/>
    <mergeCell ref="AJ75:AK75"/>
    <mergeCell ref="AL75:AM75"/>
    <mergeCell ref="AN75:AO75"/>
    <mergeCell ref="BF75:BI75"/>
    <mergeCell ref="AH74:AI74"/>
    <mergeCell ref="AJ74:AK74"/>
    <mergeCell ref="AL74:AM74"/>
    <mergeCell ref="AN74:AO74"/>
    <mergeCell ref="BF74:BI74"/>
    <mergeCell ref="AF74:AG74"/>
    <mergeCell ref="A75:C75"/>
    <mergeCell ref="D75:E75"/>
    <mergeCell ref="F75:AA75"/>
    <mergeCell ref="AB75:AC75"/>
    <mergeCell ref="AD75:AE75"/>
    <mergeCell ref="A74:C74"/>
    <mergeCell ref="D74:E74"/>
    <mergeCell ref="F74:AA74"/>
    <mergeCell ref="AB74:AC74"/>
    <mergeCell ref="AD74:AE74"/>
    <mergeCell ref="AF73:AG73"/>
    <mergeCell ref="AH73:AI73"/>
    <mergeCell ref="AJ73:AK73"/>
    <mergeCell ref="AL73:AM73"/>
    <mergeCell ref="AN73:AO73"/>
    <mergeCell ref="BF73:BI73"/>
    <mergeCell ref="AH72:AI72"/>
    <mergeCell ref="AJ72:AK72"/>
    <mergeCell ref="AL72:AM72"/>
    <mergeCell ref="AN72:AO72"/>
    <mergeCell ref="BF72:BI72"/>
    <mergeCell ref="AF72:AG72"/>
    <mergeCell ref="A73:C73"/>
    <mergeCell ref="D73:E73"/>
    <mergeCell ref="F73:AA73"/>
    <mergeCell ref="AB73:AC73"/>
    <mergeCell ref="AD73:AE73"/>
    <mergeCell ref="A72:C72"/>
    <mergeCell ref="D72:E72"/>
    <mergeCell ref="F72:AA72"/>
    <mergeCell ref="AB72:AC72"/>
    <mergeCell ref="AD72:AE72"/>
    <mergeCell ref="AF71:AG71"/>
    <mergeCell ref="AH71:AI71"/>
    <mergeCell ref="AJ71:AK71"/>
    <mergeCell ref="AL71:AM71"/>
    <mergeCell ref="AN71:AO71"/>
    <mergeCell ref="BF71:BI71"/>
    <mergeCell ref="AH70:AI70"/>
    <mergeCell ref="AJ70:AK70"/>
    <mergeCell ref="AL70:AM70"/>
    <mergeCell ref="AN70:AO70"/>
    <mergeCell ref="BF70:BI70"/>
    <mergeCell ref="AF70:AG70"/>
    <mergeCell ref="A71:C71"/>
    <mergeCell ref="D71:E71"/>
    <mergeCell ref="F71:AA71"/>
    <mergeCell ref="AB71:AC71"/>
    <mergeCell ref="AD71:AE71"/>
    <mergeCell ref="A70:C70"/>
    <mergeCell ref="D70:E70"/>
    <mergeCell ref="F70:AA70"/>
    <mergeCell ref="AB70:AC70"/>
    <mergeCell ref="AD70:AE70"/>
    <mergeCell ref="AF69:AG69"/>
    <mergeCell ref="AH69:AI69"/>
    <mergeCell ref="AJ69:AK69"/>
    <mergeCell ref="AL69:AM69"/>
    <mergeCell ref="AN69:AO69"/>
    <mergeCell ref="BF69:BI69"/>
    <mergeCell ref="AH68:AI68"/>
    <mergeCell ref="AJ68:AK68"/>
    <mergeCell ref="AL68:AM68"/>
    <mergeCell ref="AN68:AO68"/>
    <mergeCell ref="BF68:BI68"/>
    <mergeCell ref="AF68:AG68"/>
    <mergeCell ref="A69:C69"/>
    <mergeCell ref="D69:E69"/>
    <mergeCell ref="F69:AA69"/>
    <mergeCell ref="AB69:AC69"/>
    <mergeCell ref="AD69:AE69"/>
    <mergeCell ref="A68:C68"/>
    <mergeCell ref="D68:E68"/>
    <mergeCell ref="F68:AA68"/>
    <mergeCell ref="AB68:AC68"/>
    <mergeCell ref="AD68:AE68"/>
    <mergeCell ref="AF67:AG67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F66:AG66"/>
    <mergeCell ref="A67:C67"/>
    <mergeCell ref="D67:E67"/>
    <mergeCell ref="F67:AA67"/>
    <mergeCell ref="AB67:AC67"/>
    <mergeCell ref="AD67:AE67"/>
    <mergeCell ref="A66:C66"/>
    <mergeCell ref="D66:E66"/>
    <mergeCell ref="F66:AA66"/>
    <mergeCell ref="AB66:AC66"/>
    <mergeCell ref="AD66:AE66"/>
    <mergeCell ref="AF65:AG65"/>
    <mergeCell ref="AH65:AI65"/>
    <mergeCell ref="AJ65:AK65"/>
    <mergeCell ref="AL65:AM65"/>
    <mergeCell ref="AN65:AO65"/>
    <mergeCell ref="BF65:BI65"/>
    <mergeCell ref="AH64:AI64"/>
    <mergeCell ref="AJ64:AK64"/>
    <mergeCell ref="AL64:AM64"/>
    <mergeCell ref="AN64:AO64"/>
    <mergeCell ref="BF64:BI64"/>
    <mergeCell ref="AF64:AG64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F63:AG63"/>
    <mergeCell ref="AH63:AI63"/>
    <mergeCell ref="AJ63:AK63"/>
    <mergeCell ref="AL63:AM63"/>
    <mergeCell ref="AN63:AO63"/>
    <mergeCell ref="BF63:BI63"/>
    <mergeCell ref="AH62:AI62"/>
    <mergeCell ref="AJ62:AK62"/>
    <mergeCell ref="AL62:AM62"/>
    <mergeCell ref="AN62:AO62"/>
    <mergeCell ref="BF62:BI62"/>
    <mergeCell ref="AF62:AG62"/>
    <mergeCell ref="A63:C63"/>
    <mergeCell ref="D63:E63"/>
    <mergeCell ref="F63:AA63"/>
    <mergeCell ref="AB63:AC63"/>
    <mergeCell ref="AD63:AE63"/>
    <mergeCell ref="A62:C62"/>
    <mergeCell ref="D62:E62"/>
    <mergeCell ref="F62:AA62"/>
    <mergeCell ref="AB62:AC62"/>
    <mergeCell ref="AD62:AE62"/>
    <mergeCell ref="AF61:AG61"/>
    <mergeCell ref="AH61:AI61"/>
    <mergeCell ref="AJ61:AK61"/>
    <mergeCell ref="AL61:AM61"/>
    <mergeCell ref="AN61:AO61"/>
    <mergeCell ref="BF61:BI61"/>
    <mergeCell ref="AH60:AI60"/>
    <mergeCell ref="AJ60:AK60"/>
    <mergeCell ref="AL60:AM60"/>
    <mergeCell ref="AN60:AO60"/>
    <mergeCell ref="BF60:BI60"/>
    <mergeCell ref="AF60:AG60"/>
    <mergeCell ref="A61:C61"/>
    <mergeCell ref="D61:E61"/>
    <mergeCell ref="F61:AA61"/>
    <mergeCell ref="AB61:AC61"/>
    <mergeCell ref="AD61:AE61"/>
    <mergeCell ref="A60:C60"/>
    <mergeCell ref="D60:E60"/>
    <mergeCell ref="F60:AA60"/>
    <mergeCell ref="AB60:AC60"/>
    <mergeCell ref="AD60:AE60"/>
    <mergeCell ref="AF59:AG59"/>
    <mergeCell ref="AH59:AI59"/>
    <mergeCell ref="AJ59:AK59"/>
    <mergeCell ref="AL59:AM59"/>
    <mergeCell ref="AN59:AO59"/>
    <mergeCell ref="BF59:BI59"/>
    <mergeCell ref="AH58:AI58"/>
    <mergeCell ref="AJ58:AK58"/>
    <mergeCell ref="AL58:AM58"/>
    <mergeCell ref="AN58:AO58"/>
    <mergeCell ref="BF58:BI58"/>
    <mergeCell ref="AF58:AG58"/>
    <mergeCell ref="A59:C59"/>
    <mergeCell ref="D59:E59"/>
    <mergeCell ref="F59:AA59"/>
    <mergeCell ref="AB59:AC59"/>
    <mergeCell ref="AD59:AE59"/>
    <mergeCell ref="A58:C58"/>
    <mergeCell ref="D58:E58"/>
    <mergeCell ref="F58:AA58"/>
    <mergeCell ref="AB58:AC58"/>
    <mergeCell ref="AD58:AE58"/>
    <mergeCell ref="AN54:AO54"/>
    <mergeCell ref="BF54:BI54"/>
    <mergeCell ref="A57:C57"/>
    <mergeCell ref="D57:E57"/>
    <mergeCell ref="F57:AA57"/>
    <mergeCell ref="AB57:AC57"/>
    <mergeCell ref="AD57:AE57"/>
    <mergeCell ref="A56:C56"/>
    <mergeCell ref="D56:E56"/>
    <mergeCell ref="F56:AA56"/>
    <mergeCell ref="AB56:AC56"/>
    <mergeCell ref="AD56:AE56"/>
    <mergeCell ref="AF57:AG57"/>
    <mergeCell ref="AH57:AI57"/>
    <mergeCell ref="AJ57:AK57"/>
    <mergeCell ref="AL57:AM57"/>
    <mergeCell ref="AN57:AO57"/>
    <mergeCell ref="BF57:BI57"/>
    <mergeCell ref="AH56:AI56"/>
    <mergeCell ref="AJ56:AK56"/>
    <mergeCell ref="AL56:AM56"/>
    <mergeCell ref="AN56:AO56"/>
    <mergeCell ref="BF56:BI56"/>
    <mergeCell ref="AF56:AG56"/>
    <mergeCell ref="A55:C55"/>
    <mergeCell ref="D55:E55"/>
    <mergeCell ref="F55:AA55"/>
    <mergeCell ref="AB55:AC55"/>
    <mergeCell ref="AD55:AE55"/>
    <mergeCell ref="AJ53:AK53"/>
    <mergeCell ref="AL53:AM53"/>
    <mergeCell ref="AN53:AO53"/>
    <mergeCell ref="BF53:BI53"/>
    <mergeCell ref="A54:C54"/>
    <mergeCell ref="D54:E54"/>
    <mergeCell ref="F54:AA54"/>
    <mergeCell ref="AB54:AC54"/>
    <mergeCell ref="AD54:AE54"/>
    <mergeCell ref="AF54:AG54"/>
    <mergeCell ref="AF55:AG55"/>
    <mergeCell ref="AH55:AI55"/>
    <mergeCell ref="AJ55:AK55"/>
    <mergeCell ref="AL55:AM55"/>
    <mergeCell ref="AN55:AO55"/>
    <mergeCell ref="BF55:BI55"/>
    <mergeCell ref="AH54:AI54"/>
    <mergeCell ref="AJ54:AK54"/>
    <mergeCell ref="AL54:AM54"/>
    <mergeCell ref="AL52:AM52"/>
    <mergeCell ref="AN52:AO52"/>
    <mergeCell ref="BF52:BI52"/>
    <mergeCell ref="A53:C53"/>
    <mergeCell ref="D53:E53"/>
    <mergeCell ref="F53:AA53"/>
    <mergeCell ref="AB53:AC53"/>
    <mergeCell ref="AD53:AE53"/>
    <mergeCell ref="AF53:AG53"/>
    <mergeCell ref="AH53:AI53"/>
    <mergeCell ref="A52:AA52"/>
    <mergeCell ref="AB52:AC52"/>
    <mergeCell ref="AD52:AE52"/>
    <mergeCell ref="AF52:AG52"/>
    <mergeCell ref="AH52:AI52"/>
    <mergeCell ref="AJ52:AK52"/>
    <mergeCell ref="AH50:AI51"/>
    <mergeCell ref="AJ50:AK51"/>
    <mergeCell ref="AL50:AM51"/>
    <mergeCell ref="AN50:AO51"/>
    <mergeCell ref="BF50:BI51"/>
    <mergeCell ref="A51:C51"/>
    <mergeCell ref="D51:E51"/>
    <mergeCell ref="F51:AA51"/>
    <mergeCell ref="AJ49:AK49"/>
    <mergeCell ref="AL49:AM49"/>
    <mergeCell ref="AN49:AO49"/>
    <mergeCell ref="BF49:BI49"/>
    <mergeCell ref="A50:C50"/>
    <mergeCell ref="D50:E50"/>
    <mergeCell ref="F50:AA50"/>
    <mergeCell ref="AB50:AC51"/>
    <mergeCell ref="AD50:AE51"/>
    <mergeCell ref="AF50:AG51"/>
    <mergeCell ref="AH48:AI48"/>
    <mergeCell ref="AJ48:AK48"/>
    <mergeCell ref="AL48:AM48"/>
    <mergeCell ref="AN48:AO48"/>
    <mergeCell ref="BF48:BI48"/>
    <mergeCell ref="A49:AA49"/>
    <mergeCell ref="AB49:AC49"/>
    <mergeCell ref="AD49:AE49"/>
    <mergeCell ref="AF49:AG49"/>
    <mergeCell ref="AH49:AI49"/>
    <mergeCell ref="A48:C48"/>
    <mergeCell ref="D48:E48"/>
    <mergeCell ref="F48:AA48"/>
    <mergeCell ref="AB48:AC48"/>
    <mergeCell ref="AD48:AE48"/>
    <mergeCell ref="AF48:AG48"/>
    <mergeCell ref="AB46:AC47"/>
    <mergeCell ref="AD46:AE47"/>
    <mergeCell ref="AF46:AG47"/>
    <mergeCell ref="AH46:AI47"/>
    <mergeCell ref="BF46:BI47"/>
    <mergeCell ref="A45:C45"/>
    <mergeCell ref="D45:E45"/>
    <mergeCell ref="F45:AA45"/>
    <mergeCell ref="AB45:AC45"/>
    <mergeCell ref="AD45:AE45"/>
    <mergeCell ref="AF45:AG45"/>
    <mergeCell ref="AH45:AI45"/>
    <mergeCell ref="AJ45:AK45"/>
    <mergeCell ref="AJ46:AK47"/>
    <mergeCell ref="AL46:AM47"/>
    <mergeCell ref="AN46:AO47"/>
    <mergeCell ref="A47:C47"/>
    <mergeCell ref="D47:E47"/>
    <mergeCell ref="F47:AA47"/>
    <mergeCell ref="AL45:AM45"/>
    <mergeCell ref="AN45:AO45"/>
    <mergeCell ref="BF45:BI45"/>
    <mergeCell ref="A46:C46"/>
    <mergeCell ref="D46:E46"/>
    <mergeCell ref="AL43:AM43"/>
    <mergeCell ref="AN43:AO43"/>
    <mergeCell ref="BF43:BI43"/>
    <mergeCell ref="A44:AA44"/>
    <mergeCell ref="AB44:AC44"/>
    <mergeCell ref="AD44:AE44"/>
    <mergeCell ref="AF44:AG44"/>
    <mergeCell ref="AH44:AI44"/>
    <mergeCell ref="AJ44:AK44"/>
    <mergeCell ref="AL44:AM44"/>
    <mergeCell ref="AN44:AO44"/>
    <mergeCell ref="BF44:BI44"/>
    <mergeCell ref="F46:AA46"/>
    <mergeCell ref="D40:E40"/>
    <mergeCell ref="F40:AA40"/>
    <mergeCell ref="BF41:BI42"/>
    <mergeCell ref="A42:C42"/>
    <mergeCell ref="D42:E42"/>
    <mergeCell ref="F42:AA42"/>
    <mergeCell ref="A43:AA43"/>
    <mergeCell ref="AB43:AC43"/>
    <mergeCell ref="AD43:AE43"/>
    <mergeCell ref="AF43:AG43"/>
    <mergeCell ref="AH43:AI43"/>
    <mergeCell ref="AJ43:AK43"/>
    <mergeCell ref="AH41:AI42"/>
    <mergeCell ref="AJ41:AK42"/>
    <mergeCell ref="AL41:AM42"/>
    <mergeCell ref="AN41:AO42"/>
    <mergeCell ref="BD41:BD42"/>
    <mergeCell ref="BE41:BE42"/>
    <mergeCell ref="A41:C41"/>
    <mergeCell ref="D41:E41"/>
    <mergeCell ref="F41:AA41"/>
    <mergeCell ref="AB41:AC42"/>
    <mergeCell ref="AD41:AE42"/>
    <mergeCell ref="AF41:AG42"/>
    <mergeCell ref="AL37:AM37"/>
    <mergeCell ref="AN37:AO37"/>
    <mergeCell ref="BF37:BI37"/>
    <mergeCell ref="A38:C38"/>
    <mergeCell ref="D38:E38"/>
    <mergeCell ref="F38:AA38"/>
    <mergeCell ref="AB38:AC40"/>
    <mergeCell ref="AD38:AE40"/>
    <mergeCell ref="AF38:AG40"/>
    <mergeCell ref="AH38:AI40"/>
    <mergeCell ref="A37:AA37"/>
    <mergeCell ref="AB37:AC37"/>
    <mergeCell ref="AD37:AE37"/>
    <mergeCell ref="AF37:AG37"/>
    <mergeCell ref="AH37:AI37"/>
    <mergeCell ref="AJ37:AK37"/>
    <mergeCell ref="AJ38:AK40"/>
    <mergeCell ref="AL38:AM40"/>
    <mergeCell ref="AN38:AO40"/>
    <mergeCell ref="BF38:BI40"/>
    <mergeCell ref="A39:C39"/>
    <mergeCell ref="D39:E39"/>
    <mergeCell ref="F39:AA39"/>
    <mergeCell ref="A40:C40"/>
    <mergeCell ref="AF36:AG36"/>
    <mergeCell ref="AH36:AI36"/>
    <mergeCell ref="AJ36:AK36"/>
    <mergeCell ref="AL36:AM36"/>
    <mergeCell ref="AN36:AO36"/>
    <mergeCell ref="BF36:BI36"/>
    <mergeCell ref="AH35:AI35"/>
    <mergeCell ref="AJ35:AK35"/>
    <mergeCell ref="AL35:AM35"/>
    <mergeCell ref="AN35:AO35"/>
    <mergeCell ref="BF35:BI35"/>
    <mergeCell ref="AF35:AG35"/>
    <mergeCell ref="A36:C36"/>
    <mergeCell ref="D36:E36"/>
    <mergeCell ref="F36:AA36"/>
    <mergeCell ref="AB36:AC36"/>
    <mergeCell ref="AD36:AE36"/>
    <mergeCell ref="A35:C35"/>
    <mergeCell ref="D35:E35"/>
    <mergeCell ref="F35:AA35"/>
    <mergeCell ref="AB35:AC35"/>
    <mergeCell ref="AD35:AE35"/>
    <mergeCell ref="AF34:AG34"/>
    <mergeCell ref="AH34:AI34"/>
    <mergeCell ref="AJ34:AK34"/>
    <mergeCell ref="AL34:AM34"/>
    <mergeCell ref="AN34:AO34"/>
    <mergeCell ref="BF34:BI34"/>
    <mergeCell ref="AH33:AI33"/>
    <mergeCell ref="AJ33:AK33"/>
    <mergeCell ref="AL33:AM33"/>
    <mergeCell ref="AN33:AO33"/>
    <mergeCell ref="BF33:BI33"/>
    <mergeCell ref="AF33:AG33"/>
    <mergeCell ref="A34:C34"/>
    <mergeCell ref="D34:E34"/>
    <mergeCell ref="F34:AA34"/>
    <mergeCell ref="AB34:AC34"/>
    <mergeCell ref="AD34:AE34"/>
    <mergeCell ref="A33:C33"/>
    <mergeCell ref="D33:E33"/>
    <mergeCell ref="F33:AA33"/>
    <mergeCell ref="AB33:AC33"/>
    <mergeCell ref="AD33:AE33"/>
    <mergeCell ref="AF32:AG32"/>
    <mergeCell ref="AH32:AI32"/>
    <mergeCell ref="AJ32:AK32"/>
    <mergeCell ref="AL32:AM32"/>
    <mergeCell ref="AN32:AO32"/>
    <mergeCell ref="BF32:BI32"/>
    <mergeCell ref="AH31:AI31"/>
    <mergeCell ref="AJ31:AK31"/>
    <mergeCell ref="AL31:AM31"/>
    <mergeCell ref="AN31:AO31"/>
    <mergeCell ref="BF31:BI31"/>
    <mergeCell ref="AF31:AG31"/>
    <mergeCell ref="A32:C32"/>
    <mergeCell ref="D32:E32"/>
    <mergeCell ref="F32:AA32"/>
    <mergeCell ref="AB32:AC32"/>
    <mergeCell ref="AD32:AE32"/>
    <mergeCell ref="A31:C31"/>
    <mergeCell ref="D31:E31"/>
    <mergeCell ref="F31:AA31"/>
    <mergeCell ref="AB31:AC31"/>
    <mergeCell ref="AD31:AE31"/>
    <mergeCell ref="AJ30:AK30"/>
    <mergeCell ref="AL30:AM30"/>
    <mergeCell ref="AN30:AO30"/>
    <mergeCell ref="BF30:BI30"/>
    <mergeCell ref="AH29:AI29"/>
    <mergeCell ref="AJ29:AK29"/>
    <mergeCell ref="AL29:AM29"/>
    <mergeCell ref="AN29:AO29"/>
    <mergeCell ref="BF29:BI29"/>
    <mergeCell ref="AJ28:AK28"/>
    <mergeCell ref="AL28:AM28"/>
    <mergeCell ref="AN28:AO28"/>
    <mergeCell ref="BF28:BI28"/>
    <mergeCell ref="A29:C29"/>
    <mergeCell ref="D29:E29"/>
    <mergeCell ref="F29:AA29"/>
    <mergeCell ref="AB29:AC29"/>
    <mergeCell ref="AD29:AE29"/>
    <mergeCell ref="AF29:AG29"/>
    <mergeCell ref="A28:C28"/>
    <mergeCell ref="D28:E28"/>
    <mergeCell ref="F28:AA28"/>
    <mergeCell ref="AB28:AC28"/>
    <mergeCell ref="AD28:AE28"/>
    <mergeCell ref="AF28:AG28"/>
    <mergeCell ref="AH28:AI28"/>
    <mergeCell ref="A30:C30"/>
    <mergeCell ref="D30:E30"/>
    <mergeCell ref="F30:AA30"/>
    <mergeCell ref="AB30:AC30"/>
    <mergeCell ref="AD30:AE30"/>
    <mergeCell ref="AF30:AG30"/>
    <mergeCell ref="AH30:AI30"/>
    <mergeCell ref="AN26:AO26"/>
    <mergeCell ref="BF26:BI26"/>
    <mergeCell ref="A27:C27"/>
    <mergeCell ref="D27:E27"/>
    <mergeCell ref="F27:AA27"/>
    <mergeCell ref="AB27:AC27"/>
    <mergeCell ref="AD27:AE27"/>
    <mergeCell ref="AF27:AG27"/>
    <mergeCell ref="AH27:AI27"/>
    <mergeCell ref="AJ27:AK27"/>
    <mergeCell ref="AL27:AM27"/>
    <mergeCell ref="AN27:AO27"/>
    <mergeCell ref="BF27:BI27"/>
    <mergeCell ref="A26:C26"/>
    <mergeCell ref="D26:E26"/>
    <mergeCell ref="F26:AA26"/>
    <mergeCell ref="AB26:AC26"/>
    <mergeCell ref="AD26:AE26"/>
    <mergeCell ref="AF26:AG26"/>
    <mergeCell ref="AH26:AI26"/>
    <mergeCell ref="AJ26:AK26"/>
    <mergeCell ref="AL26:AM26"/>
    <mergeCell ref="A25:AA25"/>
    <mergeCell ref="AB25:AC25"/>
    <mergeCell ref="AD25:AE25"/>
    <mergeCell ref="AF25:AG25"/>
    <mergeCell ref="AH25:AI25"/>
    <mergeCell ref="AJ25:AK25"/>
    <mergeCell ref="AL25:AM25"/>
    <mergeCell ref="AN25:AO25"/>
    <mergeCell ref="BF25:BI25"/>
    <mergeCell ref="A24:AA24"/>
    <mergeCell ref="AB24:AC24"/>
    <mergeCell ref="AD24:AE24"/>
    <mergeCell ref="AF24:AG24"/>
    <mergeCell ref="AH24:AI24"/>
    <mergeCell ref="AJ24:AK24"/>
    <mergeCell ref="AL24:AM24"/>
    <mergeCell ref="AN24:AO24"/>
    <mergeCell ref="BF24:BI24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18:G18"/>
    <mergeCell ref="I18:L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F9:AI9"/>
    <mergeCell ref="AJ9:AM9"/>
    <mergeCell ref="AN9:AN11"/>
    <mergeCell ref="AU8:BI8"/>
    <mergeCell ref="A9:A11"/>
    <mergeCell ref="B9:E9"/>
    <mergeCell ref="F9:I9"/>
    <mergeCell ref="J9:J11"/>
    <mergeCell ref="K9:M9"/>
    <mergeCell ref="N9:N11"/>
    <mergeCell ref="O9:R9"/>
    <mergeCell ref="S9:V9"/>
    <mergeCell ref="W9:W11"/>
    <mergeCell ref="BG9:BG11"/>
    <mergeCell ref="BH9:BH11"/>
    <mergeCell ref="BI9:BI11"/>
    <mergeCell ref="AO9:AR9"/>
    <mergeCell ref="AS9:AV9"/>
    <mergeCell ref="AW9:AW11"/>
    <mergeCell ref="AX9:BA9"/>
    <mergeCell ref="BB9:BB11"/>
    <mergeCell ref="BC9:BC11"/>
    <mergeCell ref="A5:L5"/>
    <mergeCell ref="AU5:BI5"/>
    <mergeCell ref="AU6:BI6"/>
    <mergeCell ref="A7:O7"/>
    <mergeCell ref="U7:AO7"/>
    <mergeCell ref="AU7:BI7"/>
    <mergeCell ref="B1:BH1"/>
    <mergeCell ref="AT2:BI2"/>
    <mergeCell ref="V3:AJ3"/>
    <mergeCell ref="A4:O4"/>
    <mergeCell ref="V4:AJ4"/>
    <mergeCell ref="AU4:BI4"/>
  </mergeCells>
  <printOptions horizontalCentered="1"/>
  <pageMargins left="0.2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Մանկ.</vt:lpstr>
      <vt:lpstr>Ընդհ.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Orange047-111111</cp:lastModifiedBy>
  <cp:lastPrinted>2019-06-14T07:00:31Z</cp:lastPrinted>
  <dcterms:created xsi:type="dcterms:W3CDTF">2016-01-11T05:54:48Z</dcterms:created>
  <dcterms:modified xsi:type="dcterms:W3CDTF">2020-08-05T06:43:04Z</dcterms:modified>
</cp:coreProperties>
</file>