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75" windowHeight="11640"/>
  </bookViews>
  <sheets>
    <sheet name="Մանկ." sheetId="3" r:id="rId1"/>
    <sheet name="Ընդհ." sheetId="4" r:id="rId2"/>
    <sheet name="Лист1" sheetId="5" r:id="rId3"/>
  </sheets>
  <definedNames>
    <definedName name="_xlnm.Print_Area" localSheetId="0">Մանկ.!$A$1:$BH$120</definedName>
  </definedNames>
  <calcPr calcId="125725"/>
</workbook>
</file>

<file path=xl/calcChain.xml><?xml version="1.0" encoding="utf-8"?>
<calcChain xmlns="http://schemas.openxmlformats.org/spreadsheetml/2006/main">
  <c r="BG18" i="3"/>
  <c r="BF18"/>
  <c r="BE18"/>
  <c r="BD18"/>
  <c r="BC18"/>
  <c r="BB18"/>
  <c r="BH17"/>
  <c r="BH16"/>
  <c r="BH15"/>
  <c r="BH14"/>
  <c r="BH18" s="1"/>
  <c r="AM120"/>
  <c r="AG120"/>
  <c r="AF120"/>
  <c r="AD120"/>
  <c r="AP120"/>
  <c r="AQ120"/>
  <c r="AR120"/>
  <c r="AS120"/>
  <c r="AT120"/>
  <c r="AU120"/>
  <c r="AV120"/>
  <c r="AW120"/>
  <c r="AX120"/>
  <c r="AY120"/>
  <c r="AZ120"/>
  <c r="BA120"/>
  <c r="BB120"/>
  <c r="BC120"/>
  <c r="BD120"/>
  <c r="AO120"/>
  <c r="AK120"/>
  <c r="AI120"/>
  <c r="AB120"/>
  <c r="AD111"/>
  <c r="AK98"/>
  <c r="AM98"/>
  <c r="AI98"/>
  <c r="AG98"/>
  <c r="AF98"/>
  <c r="AD98"/>
  <c r="AK26"/>
  <c r="AM26"/>
  <c r="AI26"/>
  <c r="AG26"/>
  <c r="AF26"/>
  <c r="AB26"/>
  <c r="AK27"/>
  <c r="AM27"/>
  <c r="AI27"/>
  <c r="AG27"/>
  <c r="AF27"/>
  <c r="AD27"/>
  <c r="AP50"/>
  <c r="AQ50"/>
  <c r="AR50"/>
  <c r="AS50"/>
  <c r="AT50"/>
  <c r="AU50"/>
  <c r="AV50"/>
  <c r="AW50"/>
  <c r="AX50"/>
  <c r="AY50"/>
  <c r="AZ50"/>
  <c r="BA50"/>
  <c r="BB50"/>
  <c r="BC50"/>
  <c r="BD50"/>
  <c r="AO50"/>
  <c r="AM50"/>
  <c r="AK50"/>
  <c r="AI50"/>
  <c r="AG50"/>
  <c r="AG51"/>
  <c r="AF50"/>
  <c r="AD50"/>
  <c r="AB50"/>
  <c r="AP51"/>
  <c r="AQ51"/>
  <c r="AR51"/>
  <c r="AS51"/>
  <c r="AT51"/>
  <c r="AU51"/>
  <c r="AV51"/>
  <c r="AW51"/>
  <c r="AX51"/>
  <c r="AY51"/>
  <c r="AZ51"/>
  <c r="BA51"/>
  <c r="BB51"/>
  <c r="BC51"/>
  <c r="BD51"/>
  <c r="AO51"/>
  <c r="AK51"/>
  <c r="AM51"/>
  <c r="AI51"/>
  <c r="AF51"/>
  <c r="AD51"/>
  <c r="AB51"/>
  <c r="BD98" l="1"/>
  <c r="BC98"/>
  <c r="AX98"/>
  <c r="AW98"/>
  <c r="BD39" l="1"/>
  <c r="BB39"/>
  <c r="BA39"/>
  <c r="AZ39"/>
  <c r="AY39"/>
  <c r="AX39"/>
  <c r="AW39"/>
  <c r="AV39"/>
  <c r="AU39"/>
  <c r="AR39"/>
  <c r="AQ39"/>
  <c r="AP39"/>
  <c r="AO39"/>
  <c r="AK39"/>
  <c r="AI39"/>
  <c r="AY71" i="5" l="1"/>
  <c r="AY70"/>
  <c r="AY69"/>
  <c r="AY68"/>
  <c r="AY67"/>
  <c r="AS66"/>
  <c r="AR66"/>
  <c r="AQ66"/>
  <c r="AP66"/>
  <c r="AN66"/>
  <c r="AL66"/>
  <c r="AJ66"/>
  <c r="AH66"/>
  <c r="AF66"/>
  <c r="AY66" s="1"/>
  <c r="AD66"/>
  <c r="AB66"/>
  <c r="AY65"/>
  <c r="AY64"/>
  <c r="AF63"/>
  <c r="AY63" s="1"/>
  <c r="AF62"/>
  <c r="AY62" s="1"/>
  <c r="AF61"/>
  <c r="AY61" s="1"/>
  <c r="AF60"/>
  <c r="AY60" s="1"/>
  <c r="AF59"/>
  <c r="AY59" s="1"/>
  <c r="AF58"/>
  <c r="AY58" s="1"/>
  <c r="AF57"/>
  <c r="AY57" s="1"/>
  <c r="AF56"/>
  <c r="AY56" s="1"/>
  <c r="AF55"/>
  <c r="AY55" s="1"/>
  <c r="AF54"/>
  <c r="AY54" s="1"/>
  <c r="AF53"/>
  <c r="AY53" s="1"/>
  <c r="AF52"/>
  <c r="AY52" s="1"/>
  <c r="AF51"/>
  <c r="AY51" s="1"/>
  <c r="AF50"/>
  <c r="AY50" s="1"/>
  <c r="AF49"/>
  <c r="AY49" s="1"/>
  <c r="AS48"/>
  <c r="AR48"/>
  <c r="AQ48"/>
  <c r="AP48"/>
  <c r="AN48"/>
  <c r="AL48"/>
  <c r="AJ48"/>
  <c r="AH48"/>
  <c r="AF48"/>
  <c r="AB48"/>
  <c r="AY47"/>
  <c r="AF46"/>
  <c r="AY46" s="1"/>
  <c r="AS45"/>
  <c r="AR45"/>
  <c r="AQ45"/>
  <c r="AP45"/>
  <c r="AF45"/>
  <c r="AY45" s="1"/>
  <c r="AF44"/>
  <c r="AY44" s="1"/>
  <c r="AF43"/>
  <c r="AY43" s="1"/>
  <c r="AF42"/>
  <c r="AY42" s="1"/>
  <c r="AS41"/>
  <c r="AS40" s="1"/>
  <c r="AR41"/>
  <c r="AR40" s="1"/>
  <c r="AQ41"/>
  <c r="AP41"/>
  <c r="AP40" s="1"/>
  <c r="AN41"/>
  <c r="AN40" s="1"/>
  <c r="AL41"/>
  <c r="AL40" s="1"/>
  <c r="AJ41"/>
  <c r="AH41"/>
  <c r="AB41"/>
  <c r="AB40" s="1"/>
  <c r="AQ40"/>
  <c r="AJ40"/>
  <c r="AY39"/>
  <c r="AY38"/>
  <c r="AD38"/>
  <c r="AY37"/>
  <c r="AY36"/>
  <c r="AY35"/>
  <c r="AD35"/>
  <c r="AS34"/>
  <c r="AR34"/>
  <c r="AQ34"/>
  <c r="AP34"/>
  <c r="AN34"/>
  <c r="AL34"/>
  <c r="AJ34"/>
  <c r="AH34"/>
  <c r="AB34"/>
  <c r="AY33"/>
  <c r="AY32"/>
  <c r="AF31"/>
  <c r="AY31" s="1"/>
  <c r="AF30"/>
  <c r="AY30" s="1"/>
  <c r="AY29"/>
  <c r="AF28"/>
  <c r="AY28" s="1"/>
  <c r="AF27"/>
  <c r="AY27" s="1"/>
  <c r="AF26"/>
  <c r="AY26" s="1"/>
  <c r="AF25"/>
  <c r="AY25" s="1"/>
  <c r="AS24"/>
  <c r="AS23" s="1"/>
  <c r="AR24"/>
  <c r="AQ24"/>
  <c r="AQ23" s="1"/>
  <c r="AP24"/>
  <c r="AN24"/>
  <c r="AN23" s="1"/>
  <c r="AL24"/>
  <c r="AJ24"/>
  <c r="AJ23" s="1"/>
  <c r="AH24"/>
  <c r="AB24"/>
  <c r="AB23" s="1"/>
  <c r="AU15"/>
  <c r="AT15"/>
  <c r="AV14"/>
  <c r="AV13"/>
  <c r="AV12"/>
  <c r="AV11"/>
  <c r="AH23" l="1"/>
  <c r="AD63"/>
  <c r="AP23"/>
  <c r="AR23"/>
  <c r="AR72" s="1"/>
  <c r="AD31"/>
  <c r="AF41"/>
  <c r="AY41" s="1"/>
  <c r="AD51"/>
  <c r="AD46"/>
  <c r="AF23"/>
  <c r="AD23" s="1"/>
  <c r="AF24"/>
  <c r="AD24" s="1"/>
  <c r="AD25"/>
  <c r="AH40"/>
  <c r="AF40" s="1"/>
  <c r="AY40" s="1"/>
  <c r="AD49"/>
  <c r="AD42"/>
  <c r="AD44"/>
  <c r="AD27"/>
  <c r="AF34"/>
  <c r="AD34" s="1"/>
  <c r="AD54"/>
  <c r="AD56"/>
  <c r="AD58"/>
  <c r="AD59"/>
  <c r="AD61"/>
  <c r="AJ72"/>
  <c r="AN72"/>
  <c r="AQ72"/>
  <c r="AS72"/>
  <c r="AV15"/>
  <c r="AB72"/>
  <c r="AL72"/>
  <c r="AP72"/>
  <c r="AY34"/>
  <c r="AD26"/>
  <c r="AD28"/>
  <c r="AD30"/>
  <c r="AD43"/>
  <c r="AD45"/>
  <c r="AY48"/>
  <c r="AD50"/>
  <c r="AD52"/>
  <c r="AD53"/>
  <c r="AD55"/>
  <c r="AD57"/>
  <c r="AD60"/>
  <c r="AD62"/>
  <c r="AD41" l="1"/>
  <c r="AH72"/>
  <c r="AD40"/>
  <c r="AF72"/>
  <c r="AY72" s="1"/>
  <c r="AD48"/>
  <c r="AD72" s="1"/>
  <c r="AF46" i="4" l="1"/>
  <c r="AD46" s="1"/>
  <c r="AF53" l="1"/>
  <c r="AF54"/>
  <c r="AF55"/>
  <c r="AF56"/>
  <c r="AF57"/>
  <c r="AF58"/>
  <c r="AF59"/>
  <c r="AF60"/>
  <c r="AF61"/>
  <c r="AF62"/>
  <c r="AD53"/>
  <c r="AD54"/>
  <c r="AD55"/>
  <c r="AD56"/>
  <c r="AD57"/>
  <c r="AD58"/>
  <c r="AD59"/>
  <c r="AD60"/>
  <c r="AD61"/>
  <c r="AD62"/>
  <c r="AF108"/>
  <c r="AD108" s="1"/>
  <c r="AF107"/>
  <c r="AD107" s="1"/>
  <c r="AF106"/>
  <c r="AD106" s="1"/>
  <c r="AF105"/>
  <c r="AD105" s="1"/>
  <c r="AF104"/>
  <c r="AD104" s="1"/>
  <c r="AF103"/>
  <c r="AD103" s="1"/>
  <c r="AF102"/>
  <c r="AD102" s="1"/>
  <c r="AF101"/>
  <c r="AD101" s="1"/>
  <c r="AF100"/>
  <c r="AD100" s="1"/>
  <c r="AD99" s="1"/>
  <c r="BE99"/>
  <c r="BD99"/>
  <c r="BC99"/>
  <c r="BB99"/>
  <c r="BA99"/>
  <c r="AZ99"/>
  <c r="AY99"/>
  <c r="AX99"/>
  <c r="AW99"/>
  <c r="AV99"/>
  <c r="AU99"/>
  <c r="AT99"/>
  <c r="AS99"/>
  <c r="AR99"/>
  <c r="AQ99"/>
  <c r="AP99"/>
  <c r="AN99"/>
  <c r="AL99"/>
  <c r="AJ99"/>
  <c r="AH99"/>
  <c r="AB99"/>
  <c r="AF98"/>
  <c r="AD98" s="1"/>
  <c r="AF97"/>
  <c r="AD97" s="1"/>
  <c r="AF96"/>
  <c r="AD96" s="1"/>
  <c r="BE95"/>
  <c r="BD95"/>
  <c r="BC95"/>
  <c r="BB95"/>
  <c r="BA95"/>
  <c r="AZ95"/>
  <c r="AY95"/>
  <c r="AX95"/>
  <c r="AW95"/>
  <c r="AV95"/>
  <c r="AU95"/>
  <c r="AT95"/>
  <c r="AS95"/>
  <c r="AR95"/>
  <c r="AQ95"/>
  <c r="AP95"/>
  <c r="AN95"/>
  <c r="AL95"/>
  <c r="AJ95"/>
  <c r="AH95"/>
  <c r="AF95"/>
  <c r="AB95"/>
  <c r="AF94"/>
  <c r="AD94" s="1"/>
  <c r="AF93"/>
  <c r="AD93" s="1"/>
  <c r="AF92"/>
  <c r="AD92" s="1"/>
  <c r="AF91"/>
  <c r="AD91" s="1"/>
  <c r="AF90"/>
  <c r="AD90" s="1"/>
  <c r="AF89"/>
  <c r="AD89" s="1"/>
  <c r="AF88"/>
  <c r="AD88" s="1"/>
  <c r="AF87"/>
  <c r="AD87" s="1"/>
  <c r="AF86"/>
  <c r="AD86" s="1"/>
  <c r="AF85"/>
  <c r="AD85" s="1"/>
  <c r="AF84"/>
  <c r="AD84" s="1"/>
  <c r="AF83"/>
  <c r="AD83" s="1"/>
  <c r="AF82"/>
  <c r="AD82" s="1"/>
  <c r="AF81"/>
  <c r="AD81" s="1"/>
  <c r="AF80"/>
  <c r="AD80" s="1"/>
  <c r="AF79"/>
  <c r="AD79" s="1"/>
  <c r="AF78"/>
  <c r="AD78" s="1"/>
  <c r="AF77"/>
  <c r="AD77" s="1"/>
  <c r="AF76"/>
  <c r="AD76" s="1"/>
  <c r="AF75"/>
  <c r="AD75" s="1"/>
  <c r="AF74"/>
  <c r="AD74" s="1"/>
  <c r="AF73"/>
  <c r="AD73" s="1"/>
  <c r="AF72"/>
  <c r="AD72" s="1"/>
  <c r="AF71"/>
  <c r="AD71" s="1"/>
  <c r="AF70"/>
  <c r="AD70" s="1"/>
  <c r="AF69"/>
  <c r="AD69" s="1"/>
  <c r="AF68"/>
  <c r="AD68" s="1"/>
  <c r="AF67"/>
  <c r="AD67" s="1"/>
  <c r="AF66"/>
  <c r="AD66" s="1"/>
  <c r="AF65"/>
  <c r="AD65" s="1"/>
  <c r="AF64"/>
  <c r="AD64" s="1"/>
  <c r="AF63"/>
  <c r="AD63" s="1"/>
  <c r="BE52"/>
  <c r="BD52"/>
  <c r="BC52"/>
  <c r="BB52"/>
  <c r="BA52"/>
  <c r="AZ52"/>
  <c r="AY52"/>
  <c r="AX52"/>
  <c r="AW52"/>
  <c r="AV52"/>
  <c r="AU52"/>
  <c r="AT52"/>
  <c r="AS52"/>
  <c r="AR52"/>
  <c r="AQ52"/>
  <c r="AP52"/>
  <c r="AN52"/>
  <c r="AL52"/>
  <c r="AJ52"/>
  <c r="AH52"/>
  <c r="AF52" s="1"/>
  <c r="AD52" s="1"/>
  <c r="AB52"/>
  <c r="AF50"/>
  <c r="AD50" s="1"/>
  <c r="BE49"/>
  <c r="BD49"/>
  <c r="BC49"/>
  <c r="BB49"/>
  <c r="BA49"/>
  <c r="AZ49"/>
  <c r="AY49"/>
  <c r="AX49"/>
  <c r="AW49"/>
  <c r="AV49"/>
  <c r="AU49"/>
  <c r="AT49"/>
  <c r="AS49"/>
  <c r="AR49"/>
  <c r="AQ49"/>
  <c r="AP49"/>
  <c r="AF49"/>
  <c r="AD49" s="1"/>
  <c r="AF48"/>
  <c r="AD48" s="1"/>
  <c r="AF45"/>
  <c r="AD45" s="1"/>
  <c r="BE44"/>
  <c r="BE43" s="1"/>
  <c r="BD44"/>
  <c r="BC44"/>
  <c r="BC43" s="1"/>
  <c r="BB44"/>
  <c r="BA44"/>
  <c r="BA43" s="1"/>
  <c r="AZ44"/>
  <c r="AY44"/>
  <c r="AY43" s="1"/>
  <c r="AX44"/>
  <c r="AW44"/>
  <c r="AW43" s="1"/>
  <c r="AV44"/>
  <c r="AU44"/>
  <c r="AU43" s="1"/>
  <c r="AT44"/>
  <c r="AS44"/>
  <c r="AS43" s="1"/>
  <c r="AR44"/>
  <c r="AQ44"/>
  <c r="AQ43" s="1"/>
  <c r="AP44"/>
  <c r="AN44"/>
  <c r="AL44"/>
  <c r="AJ44"/>
  <c r="AH44"/>
  <c r="AB44"/>
  <c r="BB43"/>
  <c r="AZ43"/>
  <c r="AX43"/>
  <c r="AV43"/>
  <c r="AT43"/>
  <c r="AR43"/>
  <c r="AN43"/>
  <c r="AL43"/>
  <c r="AJ43"/>
  <c r="AH43"/>
  <c r="AB43"/>
  <c r="AF41"/>
  <c r="AD41" s="1"/>
  <c r="AF38"/>
  <c r="AD38" s="1"/>
  <c r="BE37"/>
  <c r="BD37"/>
  <c r="BC37"/>
  <c r="BB37"/>
  <c r="BA37"/>
  <c r="AZ37"/>
  <c r="AY37"/>
  <c r="AX37"/>
  <c r="AW37"/>
  <c r="AV37"/>
  <c r="AU37"/>
  <c r="AT37"/>
  <c r="AS37"/>
  <c r="AR37"/>
  <c r="AQ37"/>
  <c r="AP37"/>
  <c r="AN37"/>
  <c r="AL37"/>
  <c r="AJ37"/>
  <c r="AH37"/>
  <c r="AB37"/>
  <c r="AF36"/>
  <c r="AD36" s="1"/>
  <c r="AF35"/>
  <c r="AD35" s="1"/>
  <c r="AF34"/>
  <c r="AD34" s="1"/>
  <c r="AF33"/>
  <c r="AD33" s="1"/>
  <c r="AF32"/>
  <c r="AD32" s="1"/>
  <c r="AF31"/>
  <c r="AD31" s="1"/>
  <c r="AF30"/>
  <c r="AD30" s="1"/>
  <c r="AF29"/>
  <c r="AD29" s="1"/>
  <c r="AF28"/>
  <c r="AD28" s="1"/>
  <c r="AF27"/>
  <c r="AD27" s="1"/>
  <c r="AF26"/>
  <c r="AD26" s="1"/>
  <c r="BE25"/>
  <c r="BD25"/>
  <c r="BD24" s="1"/>
  <c r="BC25"/>
  <c r="BB25"/>
  <c r="BB24" s="1"/>
  <c r="BA25"/>
  <c r="AZ25"/>
  <c r="AZ24" s="1"/>
  <c r="AY25"/>
  <c r="AX25"/>
  <c r="AX24" s="1"/>
  <c r="AW25"/>
  <c r="AV25"/>
  <c r="AV24" s="1"/>
  <c r="AU25"/>
  <c r="AT25"/>
  <c r="AT24" s="1"/>
  <c r="AS25"/>
  <c r="AR25"/>
  <c r="AR24" s="1"/>
  <c r="AQ25"/>
  <c r="AP25"/>
  <c r="AP24" s="1"/>
  <c r="AN25"/>
  <c r="AL25"/>
  <c r="AL24" s="1"/>
  <c r="AJ25"/>
  <c r="AH25"/>
  <c r="AB25"/>
  <c r="AB24" s="1"/>
  <c r="BE24"/>
  <c r="BC24"/>
  <c r="BA24"/>
  <c r="AY24"/>
  <c r="AW24"/>
  <c r="AU24"/>
  <c r="AS24"/>
  <c r="AQ24"/>
  <c r="AN24"/>
  <c r="AJ24"/>
  <c r="AP43" l="1"/>
  <c r="AF25"/>
  <c r="AD25" s="1"/>
  <c r="AH24"/>
  <c r="AF24" s="1"/>
  <c r="AD24" s="1"/>
  <c r="AF43"/>
  <c r="AD43" s="1"/>
  <c r="BD43"/>
  <c r="AF99"/>
  <c r="AF37"/>
  <c r="AD37" s="1"/>
  <c r="AF44"/>
  <c r="AD44" s="1"/>
  <c r="AB109"/>
  <c r="AL109"/>
  <c r="AP109"/>
  <c r="AR109"/>
  <c r="AT109"/>
  <c r="AV109"/>
  <c r="AX109"/>
  <c r="AZ109"/>
  <c r="BB109"/>
  <c r="BD109"/>
  <c r="AJ109"/>
  <c r="AN109"/>
  <c r="AQ109"/>
  <c r="AS109"/>
  <c r="AU109"/>
  <c r="AW109"/>
  <c r="AY109"/>
  <c r="BA109"/>
  <c r="BC109"/>
  <c r="BE109"/>
  <c r="AD95"/>
  <c r="AD109" s="1"/>
  <c r="AF109" l="1"/>
  <c r="AH109"/>
  <c r="AK111" i="3" l="1"/>
  <c r="BD111"/>
</calcChain>
</file>

<file path=xl/sharedStrings.xml><?xml version="1.0" encoding="utf-8"?>
<sst xmlns="http://schemas.openxmlformats.org/spreadsheetml/2006/main" count="1024" uniqueCount="332">
  <si>
    <t>Ուսումնական մոդուլի անվանումը</t>
  </si>
  <si>
    <t>Կրեդիտ</t>
  </si>
  <si>
    <t>Ուսումնական բեռնվածությունը, ժամ</t>
  </si>
  <si>
    <t>Կիսամյակներ</t>
  </si>
  <si>
    <t>Գնահատ-ման ձևը</t>
  </si>
  <si>
    <t>Ընդ.</t>
  </si>
  <si>
    <t>Դաս.</t>
  </si>
  <si>
    <t>Գործ.</t>
  </si>
  <si>
    <t>Լաբ.</t>
  </si>
  <si>
    <t>Ինքն.</t>
  </si>
  <si>
    <t>Կրդ.</t>
  </si>
  <si>
    <t>Լս. Ժ.</t>
  </si>
  <si>
    <t>ԸՆԴՀԱՆՈՒՐ ՀՈՒՄԱՆԻՏԱՐ և ՍՈՑԻԱԼ-ՏՆՏԵՍԱԳԻՏԱԿԱՆ ԿՐԹԱՄԱՍ</t>
  </si>
  <si>
    <t>Պարտադիր դասընթացներ</t>
  </si>
  <si>
    <t>Հայոց լեզու և գրականություն 1</t>
  </si>
  <si>
    <t>ստ.</t>
  </si>
  <si>
    <t>Հայոց լեզու և գրականություն 2</t>
  </si>
  <si>
    <t>քնն.</t>
  </si>
  <si>
    <t>Ռուսաց լեզու 1</t>
  </si>
  <si>
    <t>Ռուսաց լեզու 2</t>
  </si>
  <si>
    <t>Օտար լեզու 1</t>
  </si>
  <si>
    <t>Օտար լեզու 2</t>
  </si>
  <si>
    <t>Հայոց պատմության հիմնահարցեր 1</t>
  </si>
  <si>
    <t>Հայոց պատմության հիմնահարցեր 2</t>
  </si>
  <si>
    <t>Ֆիզդաստիարակություն</t>
  </si>
  <si>
    <t>x</t>
  </si>
  <si>
    <t>Կամընտրական դասընթացներ</t>
  </si>
  <si>
    <t>Տնտեսագիտություն</t>
  </si>
  <si>
    <t>Քաղաքագիտություն</t>
  </si>
  <si>
    <t>Իրավագիտություն</t>
  </si>
  <si>
    <t>Մշակութաբանություն</t>
  </si>
  <si>
    <t>Կրոնների պատմություն</t>
  </si>
  <si>
    <t>ԸՆԴՀԱՆՈՒՐ ՄԱԹԵՄԱՏԻԿԱԿԱՆ և ԲՆԱԳԻՏԱԿԱՆ ԿՐԹԱՄԱՍ</t>
  </si>
  <si>
    <t>Էկոլոգիայի և բնապահպանության հիմունքներ</t>
  </si>
  <si>
    <t>Բնագիտության ժամանակակից կոնցեպցիաներ</t>
  </si>
  <si>
    <t>ԲԱԿԱԼԱՎՐԻԱՏԻ ՈՒՍՈՒՄՆԱԿԱՆ ՊԼԱՆ</t>
  </si>
  <si>
    <t xml:space="preserve">Հաստատում եմ </t>
  </si>
  <si>
    <t>Արցախի պետական համալսարան</t>
  </si>
  <si>
    <t>___________________________</t>
  </si>
  <si>
    <t>Քիմիա</t>
  </si>
  <si>
    <r>
      <t xml:space="preserve">Շնորհվող աստիճանը`    </t>
    </r>
    <r>
      <rPr>
        <b/>
        <sz val="11"/>
        <color theme="1"/>
        <rFont val="Sylfaen"/>
        <family val="1"/>
        <charset val="204"/>
      </rPr>
      <t>Բակալավր</t>
    </r>
  </si>
  <si>
    <t xml:space="preserve"> ստորագրություն</t>
  </si>
  <si>
    <t>քիմիա, մանկավարժության</t>
  </si>
  <si>
    <r>
      <t xml:space="preserve">Ուսուցման ժամկետը`   </t>
    </r>
    <r>
      <rPr>
        <b/>
        <sz val="11"/>
        <color theme="1"/>
        <rFont val="Sylfaen"/>
        <family val="1"/>
        <charset val="204"/>
      </rPr>
      <t>4 տարի</t>
    </r>
  </si>
  <si>
    <t xml:space="preserve">         ''____''__________________20      թ.</t>
  </si>
  <si>
    <t>Ուսումնական գործընթացի ժամանկացույց</t>
  </si>
  <si>
    <r>
      <t xml:space="preserve">Ուսուցման ձևը`   </t>
    </r>
    <r>
      <rPr>
        <b/>
        <sz val="11"/>
        <color theme="1"/>
        <rFont val="Sylfaen"/>
        <family val="1"/>
        <charset val="204"/>
      </rPr>
      <t>Առկա</t>
    </r>
  </si>
  <si>
    <t>Կուրս</t>
  </si>
  <si>
    <t>Սեպտեմբեր</t>
  </si>
  <si>
    <t>Հոկտեմբեր</t>
  </si>
  <si>
    <t>31 X   4   XI</t>
  </si>
  <si>
    <t>Նոյեմբեր</t>
  </si>
  <si>
    <t>28   XI   2   XII</t>
  </si>
  <si>
    <t>Դեկտեմբեր</t>
  </si>
  <si>
    <t>Հունվար</t>
  </si>
  <si>
    <t>30   I   3  II</t>
  </si>
  <si>
    <t>Փետրվար</t>
  </si>
  <si>
    <t>27  II   3  III</t>
  </si>
  <si>
    <t>Մարտ</t>
  </si>
  <si>
    <t>Ապրիլ</t>
  </si>
  <si>
    <t>Մայիս</t>
  </si>
  <si>
    <t>29  V   2 VI</t>
  </si>
  <si>
    <t>Հունիս</t>
  </si>
  <si>
    <t>Հուլիս</t>
  </si>
  <si>
    <t>31   VII  4  VIII</t>
  </si>
  <si>
    <t>Օգոստոս</t>
  </si>
  <si>
    <t>Տեսական ուս.</t>
  </si>
  <si>
    <t>Քննաշրջան</t>
  </si>
  <si>
    <t>Ուս. փորձուս.</t>
  </si>
  <si>
    <t>Մանկ. փորձուս.</t>
  </si>
  <si>
    <t>Ամփ. ատեստ.</t>
  </si>
  <si>
    <t>Արձակուրդ</t>
  </si>
  <si>
    <t>Ընդամենը</t>
  </si>
  <si>
    <t>I</t>
  </si>
  <si>
    <t>II</t>
  </si>
  <si>
    <t>III</t>
  </si>
  <si>
    <t>IV</t>
  </si>
  <si>
    <t>Նշումներ</t>
  </si>
  <si>
    <t>Ընթ. ստուգ.</t>
  </si>
  <si>
    <t>Արտ. փորձուս.</t>
  </si>
  <si>
    <t xml:space="preserve">Ամփ. ատեստ. </t>
  </si>
  <si>
    <t>::</t>
  </si>
  <si>
    <t>/\</t>
  </si>
  <si>
    <t>X</t>
  </si>
  <si>
    <t>Օ</t>
  </si>
  <si>
    <t>||</t>
  </si>
  <si>
    <t>\/</t>
  </si>
  <si>
    <t>Ֆակ. թվանիշ</t>
  </si>
  <si>
    <t>Առ. թվանիշ</t>
  </si>
  <si>
    <t>Լս.</t>
  </si>
  <si>
    <t>B90</t>
  </si>
  <si>
    <t>ԸՆԴՀԱՆՈՒՐ ՄԱՍՆԱԳԻՏԱԿԱՆ ԿՐԹԱՄԱՍ</t>
  </si>
  <si>
    <t>առ.եզր.գն.</t>
  </si>
  <si>
    <t>եզր.գն.</t>
  </si>
  <si>
    <t>Հոգեբանություն 1</t>
  </si>
  <si>
    <t>Հոգեբանություն 2</t>
  </si>
  <si>
    <t>Մանկավարժություն 1</t>
  </si>
  <si>
    <t>Մանկավարժություն 2</t>
  </si>
  <si>
    <t>Մանկավարժություն 3</t>
  </si>
  <si>
    <t>ՀԱՏՈՒԿ ՄԱՍՆԱԳԻՏԱԿԱՆ ԴԱՍԸՆԹԱՑՆԵՐ</t>
  </si>
  <si>
    <t>ԿՐԹԱԿԱՆ ԱՅԼ ՄՈԴՈՒԼՆԵՐ</t>
  </si>
  <si>
    <t>Ամփոփիչ ատեստավորման քննություն 1</t>
  </si>
  <si>
    <t>Ամփոփիչ ատեստավորման քննություն 2/Ավարտական աշխատանք</t>
  </si>
  <si>
    <t>Ը Ն Դ Ա Մ Ե Ն Ը</t>
  </si>
  <si>
    <t>Օտար լեզուն մասնագիտությունում</t>
  </si>
  <si>
    <t>Տեղեկատվական տեխնոլոգիաներ</t>
  </si>
  <si>
    <t>Տեղեկատվական տեխնոլոգիաները մասնագիտությունում</t>
  </si>
  <si>
    <t>Մաթեմատիկայի հիմունքներ</t>
  </si>
  <si>
    <r>
      <t xml:space="preserve">Մասնագիտություն    </t>
    </r>
    <r>
      <rPr>
        <b/>
        <sz val="11"/>
        <color rgb="FFFF0000"/>
        <rFont val="Sylfaen"/>
        <family val="1"/>
        <charset val="204"/>
      </rPr>
      <t>011401.02.6</t>
    </r>
  </si>
  <si>
    <t xml:space="preserve">Փիլիսոփայության հիմունքներ </t>
  </si>
  <si>
    <t>Տես. ուսուց.</t>
  </si>
  <si>
    <t>Արտակարգ իրավիճակներ և քաղաքացիական պաշտպանության հիմունքներ</t>
  </si>
  <si>
    <t>0518</t>
  </si>
  <si>
    <t>0519</t>
  </si>
  <si>
    <t>0520</t>
  </si>
  <si>
    <t>0310</t>
  </si>
  <si>
    <t>0311</t>
  </si>
  <si>
    <t>0415</t>
  </si>
  <si>
    <t>0416</t>
  </si>
  <si>
    <t>0209</t>
  </si>
  <si>
    <t>0312</t>
  </si>
  <si>
    <t>0103</t>
  </si>
  <si>
    <t>0105</t>
  </si>
  <si>
    <t>0101</t>
  </si>
  <si>
    <t>0102</t>
  </si>
  <si>
    <t>0413</t>
  </si>
  <si>
    <t>B11</t>
  </si>
  <si>
    <t>B91</t>
  </si>
  <si>
    <t>B98</t>
  </si>
  <si>
    <t>B46</t>
  </si>
  <si>
    <t>B47</t>
  </si>
  <si>
    <t>B74</t>
  </si>
  <si>
    <t>B75</t>
  </si>
  <si>
    <t>B01</t>
  </si>
  <si>
    <t>B02</t>
  </si>
  <si>
    <t>B10</t>
  </si>
  <si>
    <t>B12</t>
  </si>
  <si>
    <t>B51</t>
  </si>
  <si>
    <t>B07</t>
  </si>
  <si>
    <t>B03</t>
  </si>
  <si>
    <t>B44</t>
  </si>
  <si>
    <t>B40</t>
  </si>
  <si>
    <t>B38</t>
  </si>
  <si>
    <t>B70</t>
  </si>
  <si>
    <t>B71</t>
  </si>
  <si>
    <t>B149</t>
  </si>
  <si>
    <t>B150</t>
  </si>
  <si>
    <t>B152</t>
  </si>
  <si>
    <t>B153</t>
  </si>
  <si>
    <t>B99</t>
  </si>
  <si>
    <t>Դաստիարակչական աշխատանքների մեթոդիկա</t>
  </si>
  <si>
    <t>Սոցիալական մանկավարժություն</t>
  </si>
  <si>
    <t>Մանկավարժություն մասնագիտության ներածություն</t>
  </si>
  <si>
    <t>Մանկավարժական հաղորդակցում</t>
  </si>
  <si>
    <t>Երաժշտություն և տարրական դպրոցում երաժշտության ուսուցման մեթոդիկա 1</t>
  </si>
  <si>
    <t>Շախմատի տեսություն և պրակտիկա 1</t>
  </si>
  <si>
    <t>Շախմատի տեսություն և պրակտիկա 2</t>
  </si>
  <si>
    <t>Տարրական կրթության մանկավարժություն 1</t>
  </si>
  <si>
    <t>Տարրական կրթության մանկավարժություն 2</t>
  </si>
  <si>
    <t xml:space="preserve">Մանկական գրականություն  </t>
  </si>
  <si>
    <t>0414</t>
  </si>
  <si>
    <t>B09</t>
  </si>
  <si>
    <t>B37</t>
  </si>
  <si>
    <t>B05</t>
  </si>
  <si>
    <t>B34</t>
  </si>
  <si>
    <t>B35</t>
  </si>
  <si>
    <t>B04</t>
  </si>
  <si>
    <t>B30</t>
  </si>
  <si>
    <t>B31</t>
  </si>
  <si>
    <t>B32</t>
  </si>
  <si>
    <t>B33</t>
  </si>
  <si>
    <t>B56</t>
  </si>
  <si>
    <t>B80</t>
  </si>
  <si>
    <t>B45</t>
  </si>
  <si>
    <t>B110</t>
  </si>
  <si>
    <t>B111</t>
  </si>
  <si>
    <t>Մանկավարժական էթիկա</t>
  </si>
  <si>
    <t>B162</t>
  </si>
  <si>
    <t>Գլոբալիզացիայի հիմնախնդիրներ</t>
  </si>
  <si>
    <t>Մանկավարժություն 4</t>
  </si>
  <si>
    <t>մանկավարժություն և մեթոդիկա</t>
  </si>
  <si>
    <t>29  IX  5  X</t>
  </si>
  <si>
    <t>27 X   5   XI</t>
  </si>
  <si>
    <t>29  XII  4       I</t>
  </si>
  <si>
    <t>26   I  1  II</t>
  </si>
  <si>
    <t>23  II   1  III</t>
  </si>
  <si>
    <t>30  III 5  IV</t>
  </si>
  <si>
    <t>27  IV 3  V</t>
  </si>
  <si>
    <t>29  VI 5  VII</t>
  </si>
  <si>
    <t>27   VII  1  VIII</t>
  </si>
  <si>
    <t xml:space="preserve">Տարրական </t>
  </si>
  <si>
    <t>Փորձուսուցում ուսումնական 1 /2 շաբաթ/</t>
  </si>
  <si>
    <t>Փորձուսուցում ուսումնական 2 /2 շաբաթ/</t>
  </si>
  <si>
    <t>Փորձուսուցում մանկավարժական 1 /4 շաբաթ /</t>
  </si>
  <si>
    <t>Փորձուսուցում մանկավարժական 2 /4 շաբաթ /</t>
  </si>
  <si>
    <t xml:space="preserve">Ամփոփիչ ատեստավորման քննություն/Ավարտական աշխատանք </t>
  </si>
  <si>
    <r>
      <t xml:space="preserve">Մասնագիտություն   </t>
    </r>
    <r>
      <rPr>
        <b/>
        <sz val="11"/>
        <color rgb="FFFF0000"/>
        <rFont val="Sylfaen"/>
        <family val="1"/>
        <charset val="204"/>
      </rPr>
      <t>011301.01.6</t>
    </r>
  </si>
  <si>
    <t>Տեքստի լեզվաբանական վերլուծություն</t>
  </si>
  <si>
    <t>Գործնական մանկավարժություն</t>
  </si>
  <si>
    <t>B174</t>
  </si>
  <si>
    <t>Օտար լեզուն մասնագիտական ոլորտում</t>
  </si>
  <si>
    <t>0517</t>
  </si>
  <si>
    <t>Կուսային աշխատանք 1 /Մանկավարժություն/</t>
  </si>
  <si>
    <t>Կուսային աշխատանք 2 /Հայոց լեզու, Հայոց լեզվի դասավանդման մեթոդիկա, Մաթեմատիկա, Մաթեմատիկայի դասավանդման մեթոդիկա/</t>
  </si>
  <si>
    <t>Տարրական դպրոցի մաթեմատիկա. բովանդակային ուղղության տեսական հիմունքները 1</t>
  </si>
  <si>
    <t>Հայոց լեզու 1</t>
  </si>
  <si>
    <t>Հայոց լեզու 2</t>
  </si>
  <si>
    <t>Տնտեսագիտության հիմունքներ</t>
  </si>
  <si>
    <t>Իրավունքի հիմունքներ</t>
  </si>
  <si>
    <t>Կրոնագիտություն</t>
  </si>
  <si>
    <r>
      <t xml:space="preserve">         ''___''_</t>
    </r>
    <r>
      <rPr>
        <u/>
        <sz val="10"/>
        <color theme="1"/>
        <rFont val="Sylfaen"/>
        <family val="1"/>
        <charset val="204"/>
      </rPr>
      <t>օգոստոսի</t>
    </r>
    <r>
      <rPr>
        <sz val="10"/>
        <color theme="1"/>
        <rFont val="Sylfaen"/>
        <family val="1"/>
        <charset val="204"/>
      </rPr>
      <t>_ 2018թ.</t>
    </r>
  </si>
  <si>
    <t xml:space="preserve">Տեխնոլոգիա և տարրական դպրոցում տեխնոլոգիայի ուսուցման մեթոդիկա </t>
  </si>
  <si>
    <t xml:space="preserve">&lt;&lt;Ես և շրջակա աշխարհը&gt;&gt; ինտեգրված դասընթացի ուսուցման մեթոդիկա </t>
  </si>
  <si>
    <t xml:space="preserve">Շախմատի տեսություն և պրակտիկա </t>
  </si>
  <si>
    <t>Մանկավարժության պատմություն</t>
  </si>
  <si>
    <t>ԸՆԴՀԱՆՈՒՐ ԿՐԹԱԿԱՆ ԿԱՌՈՒՑԱՄԱՍ</t>
  </si>
  <si>
    <t>Հայոց պատմության հիմնահարցեր-1</t>
  </si>
  <si>
    <t>Հայոց պատմության հիմնահարցեր-2</t>
  </si>
  <si>
    <t>Անգլերեն  լեզու 1</t>
  </si>
  <si>
    <t>Անգլերեն  լեզու 2</t>
  </si>
  <si>
    <t>Ռուսերեն-1</t>
  </si>
  <si>
    <t>Ռուսերեն-2</t>
  </si>
  <si>
    <t>Էկոլոգիայի և բնապահպանության   հիմունքներ</t>
  </si>
  <si>
    <t>Փիլիսոփայության հիմունքներ</t>
  </si>
  <si>
    <t>Քաղաքագիտության հիմունքներ</t>
  </si>
  <si>
    <t>Ռազմագիտության հիմունքներ</t>
  </si>
  <si>
    <t>Տրամաբանության հիմունքներ</t>
  </si>
  <si>
    <t>Կրոնագիտության հիմունքներ</t>
  </si>
  <si>
    <t>Բարոյագիտության հիմունքներ</t>
  </si>
  <si>
    <t>Մշակութաբանության հիմունքներ</t>
  </si>
  <si>
    <t xml:space="preserve">Ազգագրության հիմունքներ  </t>
  </si>
  <si>
    <t>Բնագիտության ժամանակակից  հայեցակարգեր</t>
  </si>
  <si>
    <t>ՄԱՍՆԱԳԻՏԱԿԱՆ ԿԱՌՈՒՑԱՄԱՍ</t>
  </si>
  <si>
    <t>Ընդհանուր հոգեբանություն 1</t>
  </si>
  <si>
    <t>Ընդհանուր հոգեբանություն 2</t>
  </si>
  <si>
    <t>Մանկավարժություն  1</t>
  </si>
  <si>
    <t>Ներառական կրթության տեսություն և պրակտիկա</t>
  </si>
  <si>
    <t>Տարիքային անատոմիա, ֆիզիոլոգիա և հիգիենա</t>
  </si>
  <si>
    <t>Մանկավարժական և կրթության հոգեբանություն</t>
  </si>
  <si>
    <t>Տարիքային հոգեբանություն</t>
  </si>
  <si>
    <t>Մանկավարժական էթիկա և վարպետություն</t>
  </si>
  <si>
    <t>ժամանակակից մանկավարժական տեխնոլոգիաներ</t>
  </si>
  <si>
    <t>Հատուկ մանկավարժության  հիմունքներ</t>
  </si>
  <si>
    <t>Երաժշտություն և տարրական դպրոցում երաժշտության ուսուցման մեթոդիկա</t>
  </si>
  <si>
    <t xml:space="preserve">Կրտսեր դպրոցականի ֆիզիկական դաստիարակության մեթոդիկա </t>
  </si>
  <si>
    <t>B73</t>
  </si>
  <si>
    <t>Կրտսեր դպրոցականների ուսուցման և դաստիարակության տեսություն</t>
  </si>
  <si>
    <t>Կրտսեր դպրոցականների զարգացնող կրթության տեխնոլոգիաներ</t>
  </si>
  <si>
    <t>Ընտանիքի և ընտանեկան խորհրդատվության հոգեբանություն</t>
  </si>
  <si>
    <t>Ուսումնական գործունեության և վարքի հոգեբանություն</t>
  </si>
  <si>
    <t>Տարրական մանկավարժության  ժամանակակից  հիմնախնդիրներ</t>
  </si>
  <si>
    <t>Մանկավարժական պրակտիկում</t>
  </si>
  <si>
    <t>Կուրսային աշխատանք (մանկավարժություն)</t>
  </si>
  <si>
    <t>Կուրսային աշխատանք (մայրենի լեզու և նրա դասավանդման մեթոդիկա,մաթեմատիկա և նրա  դասավանդման մեթոդիկա, դաստիարակչական աշխատանքների մեթոդիկա)</t>
  </si>
  <si>
    <t>Փորձուսուցում ուսումնական</t>
  </si>
  <si>
    <t>Փորձուսուցում  մանկավարժական (կիռարական)</t>
  </si>
  <si>
    <t>Փորձուսուցում  մանկավարժական (ամփոփիչ)</t>
  </si>
  <si>
    <t xml:space="preserve">Ամփոփիչ  ատեստավորում                                   </t>
  </si>
  <si>
    <t>1-ին բուժօգնություն և երեխաների  առողջության պահպանման հիմունքներ</t>
  </si>
  <si>
    <t>առ. եզր.գն.</t>
  </si>
  <si>
    <t>Քնն.</t>
  </si>
  <si>
    <t>Տարբ.ստ.</t>
  </si>
  <si>
    <t>Պաշտ.</t>
  </si>
  <si>
    <t>Տեղեկատվական տեխնոլոգիաների կիրառման  հիմունքներ</t>
  </si>
  <si>
    <t>B55</t>
  </si>
  <si>
    <t>B57</t>
  </si>
  <si>
    <t>B58</t>
  </si>
  <si>
    <t>B59</t>
  </si>
  <si>
    <t>B60</t>
  </si>
  <si>
    <t>B61</t>
  </si>
  <si>
    <t>B62</t>
  </si>
  <si>
    <t>B63</t>
  </si>
  <si>
    <t>B65</t>
  </si>
  <si>
    <t>B66</t>
  </si>
  <si>
    <t>B67</t>
  </si>
  <si>
    <t>B68</t>
  </si>
  <si>
    <t>B69</t>
  </si>
  <si>
    <t>B78</t>
  </si>
  <si>
    <t>B79</t>
  </si>
  <si>
    <t>B81</t>
  </si>
  <si>
    <t>B82</t>
  </si>
  <si>
    <t>B83</t>
  </si>
  <si>
    <t>B39</t>
  </si>
  <si>
    <t>B54</t>
  </si>
  <si>
    <t>B53</t>
  </si>
  <si>
    <t>B13</t>
  </si>
  <si>
    <t>B41</t>
  </si>
  <si>
    <t>Հայոց լեզու 3</t>
  </si>
  <si>
    <t>Հայոց լեզու 4</t>
  </si>
  <si>
    <t>Հայոց լեզու 5</t>
  </si>
  <si>
    <t>Թվաբանության հիմունքներ 1</t>
  </si>
  <si>
    <t>Մաթեմատիկա 1</t>
  </si>
  <si>
    <t>Մաթեմատիկա 2</t>
  </si>
  <si>
    <t>Երկրաչափության հիմունքներ</t>
  </si>
  <si>
    <t>B08</t>
  </si>
  <si>
    <t>B36</t>
  </si>
  <si>
    <t>Շտկող մանկավարժություն</t>
  </si>
  <si>
    <t>Խոսքի մշակույթի հիմունքներ և ոճաբանություն</t>
  </si>
  <si>
    <t>Գործնական գրությունների ուսուցում</t>
  </si>
  <si>
    <t>Մայրենի լեզվի դասավանդման մեթոդիկա 1</t>
  </si>
  <si>
    <t>Մայրենի լեզվի դասավանդման մեթոդիկա 2</t>
  </si>
  <si>
    <t>Մայրենի լեզվի դասավանդման մեթոդիկա 3</t>
  </si>
  <si>
    <t>Մաթեմատիկայի դասավանդման մեթոդիկա 1</t>
  </si>
  <si>
    <t>Մայրենիի ուսումնասիրման փոխգործուն մեթոդներ</t>
  </si>
  <si>
    <t>Մաթեմատիկայի դասավանդման մեթոդիկա 2</t>
  </si>
  <si>
    <t>Մաթեմատիկայի դասավանդման մեթոդիկա 3</t>
  </si>
  <si>
    <t>Մայրենի լեզվի դասավանդման մեթոդիկա 4</t>
  </si>
  <si>
    <t>Մտածական կարողությունների ձևավորումն ու զարգացումը մայրենիի ուսուցման գործընթացում</t>
  </si>
  <si>
    <t>B72</t>
  </si>
  <si>
    <t>B76</t>
  </si>
  <si>
    <t>B77</t>
  </si>
  <si>
    <t>Կրտսեր դպրոցականի հոգեբանամանկավարժական հիմնահարցեր</t>
  </si>
  <si>
    <t>O</t>
  </si>
  <si>
    <t>Ուսւոմ.փորձ.</t>
  </si>
  <si>
    <r>
      <t>Մասնագիտություն`</t>
    </r>
    <r>
      <rPr>
        <b/>
        <sz val="11"/>
        <rFont val="Sylfaen"/>
        <family val="1"/>
        <charset val="204"/>
      </rPr>
      <t xml:space="preserve"> Ընդհանուր մանկավարժություն</t>
    </r>
    <r>
      <rPr>
        <sz val="11"/>
        <rFont val="Sylfaen"/>
        <family val="1"/>
        <charset val="204"/>
      </rPr>
      <t xml:space="preserve">  </t>
    </r>
    <r>
      <rPr>
        <b/>
        <sz val="11"/>
        <rFont val="Sylfaen"/>
        <family val="1"/>
        <charset val="204"/>
      </rPr>
      <t>011301.00.6</t>
    </r>
  </si>
  <si>
    <r>
      <rPr>
        <sz val="11"/>
        <rFont val="Sylfaen"/>
        <family val="1"/>
        <charset val="204"/>
      </rPr>
      <t>Կրթական ծրագիր`</t>
    </r>
    <r>
      <rPr>
        <b/>
        <sz val="11"/>
        <rFont val="Sylfaen"/>
        <family val="1"/>
        <charset val="204"/>
      </rPr>
      <t>Տարրական մանկավարժություն և մեթոդիկա</t>
    </r>
    <r>
      <rPr>
        <sz val="11"/>
        <rFont val="Sylfaen"/>
        <family val="1"/>
        <charset val="204"/>
      </rPr>
      <t xml:space="preserve"> </t>
    </r>
    <r>
      <rPr>
        <b/>
        <sz val="11"/>
        <rFont val="Sylfaen"/>
        <family val="1"/>
        <charset val="204"/>
      </rPr>
      <t>011301.01.6</t>
    </r>
  </si>
  <si>
    <t>Շնորհվող աստիճանը`</t>
  </si>
  <si>
    <t>մանկավարժության  բակալավր</t>
  </si>
  <si>
    <t>0309</t>
  </si>
  <si>
    <t>0208</t>
  </si>
  <si>
    <t>0516</t>
  </si>
  <si>
    <t>0515</t>
  </si>
  <si>
    <t>Թվաբանության հիմունքներ 2</t>
  </si>
  <si>
    <t>B26</t>
  </si>
  <si>
    <t xml:space="preserve">Կերպարվեստև տարրական դպրոցում, կերպարվեստի ուսուցման մեթոդիկա </t>
  </si>
  <si>
    <t>B50</t>
  </si>
  <si>
    <t xml:space="preserve">         Ուսումնական գործընթացի ժամանակացույց</t>
  </si>
  <si>
    <t>Հաստատում եմ `</t>
  </si>
  <si>
    <t xml:space="preserve">                              ստորագրություն</t>
  </si>
  <si>
    <t>Ռեկտոր___________________________</t>
  </si>
  <si>
    <t>2020-2024</t>
  </si>
  <si>
    <t xml:space="preserve">         ''___''_օգոստոսի_ 2020թ.</t>
  </si>
</sst>
</file>

<file path=xl/styles.xml><?xml version="1.0" encoding="utf-8"?>
<styleSheet xmlns="http://schemas.openxmlformats.org/spreadsheetml/2006/main"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i/>
      <sz val="9"/>
      <color theme="1"/>
      <name val="Sylfaen"/>
      <family val="1"/>
      <charset val="204"/>
    </font>
    <font>
      <sz val="9"/>
      <name val="Sylfaen"/>
      <family val="1"/>
      <charset val="204"/>
    </font>
    <font>
      <sz val="12"/>
      <color theme="1"/>
      <name val="Sylfaen"/>
      <family val="1"/>
      <charset val="204"/>
    </font>
    <font>
      <sz val="14"/>
      <color theme="1"/>
      <name val="Sylfaen"/>
      <family val="1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sz val="8"/>
      <color theme="1"/>
      <name val="Sylfaen"/>
      <family val="1"/>
      <charset val="204"/>
    </font>
    <font>
      <sz val="7"/>
      <color theme="1"/>
      <name val="Sylfaen"/>
      <family val="1"/>
      <charset val="204"/>
    </font>
    <font>
      <sz val="7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u/>
      <sz val="10"/>
      <color theme="1"/>
      <name val="Sylfae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name val="Sylfaen"/>
      <family val="1"/>
      <charset val="204"/>
    </font>
    <font>
      <sz val="12"/>
      <color theme="1"/>
      <name val="Arial"/>
      <family val="2"/>
      <charset val="204"/>
    </font>
    <font>
      <sz val="8"/>
      <name val="Sylfaen"/>
      <family val="1"/>
      <charset val="204"/>
    </font>
    <font>
      <i/>
      <sz val="8"/>
      <color theme="1"/>
      <name val="Sylfae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rgb="FFFF0000"/>
      <name val="Sylfaen"/>
      <family val="1"/>
      <charset val="204"/>
    </font>
    <font>
      <sz val="11"/>
      <color rgb="FFFF0000"/>
      <name val="Calibri"/>
      <family val="2"/>
      <charset val="204"/>
      <scheme val="minor"/>
    </font>
    <font>
      <sz val="7"/>
      <name val="Sylfaen"/>
      <family val="1"/>
      <charset val="204"/>
    </font>
    <font>
      <sz val="11"/>
      <name val="Calibri"/>
      <family val="2"/>
      <scheme val="minor"/>
    </font>
    <font>
      <sz val="11"/>
      <color rgb="FFFF0000"/>
      <name val="Sylfaen"/>
      <family val="1"/>
      <charset val="204"/>
    </font>
    <font>
      <u/>
      <sz val="10"/>
      <color theme="1"/>
      <name val="Sylfaen"/>
      <family val="1"/>
      <charset val="204"/>
    </font>
    <font>
      <sz val="6"/>
      <color theme="1"/>
      <name val="Sylfaen"/>
      <family val="1"/>
      <charset val="204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Sylfaen"/>
      <family val="1"/>
      <charset val="204"/>
    </font>
    <font>
      <sz val="9"/>
      <color indexed="8"/>
      <name val="Sylfaen"/>
      <family val="1"/>
      <charset val="204"/>
    </font>
    <font>
      <sz val="9"/>
      <color indexed="8"/>
      <name val="Calibri"/>
      <family val="2"/>
      <charset val="204"/>
    </font>
    <font>
      <sz val="11"/>
      <name val="Sylfaen"/>
      <family val="1"/>
      <charset val="204"/>
    </font>
    <font>
      <b/>
      <sz val="11"/>
      <name val="Sylfaen"/>
      <family val="1"/>
      <charset val="204"/>
    </font>
    <font>
      <b/>
      <sz val="10"/>
      <color theme="1"/>
      <name val="Sylfaen"/>
      <family val="1"/>
      <charset val="204"/>
    </font>
    <font>
      <b/>
      <sz val="10"/>
      <name val="Sylfaen"/>
      <family val="1"/>
      <charset val="204"/>
    </font>
    <font>
      <b/>
      <sz val="9"/>
      <name val="Sylfaen"/>
      <family val="1"/>
      <charset val="204"/>
    </font>
    <font>
      <b/>
      <sz val="8"/>
      <color theme="1"/>
      <name val="Sylfaen"/>
      <family val="1"/>
      <charset val="204"/>
    </font>
    <font>
      <b/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62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/>
    <xf numFmtId="0" fontId="11" fillId="0" borderId="0" xfId="0" applyFont="1" applyBorder="1" applyAlignment="1"/>
    <xf numFmtId="0" fontId="0" fillId="0" borderId="0" xfId="0" applyAlignment="1"/>
    <xf numFmtId="0" fontId="8" fillId="0" borderId="0" xfId="0" applyFont="1" applyAlignment="1">
      <alignment horizontal="right"/>
    </xf>
    <xf numFmtId="0" fontId="8" fillId="0" borderId="0" xfId="0" applyFont="1" applyAlignment="1"/>
    <xf numFmtId="0" fontId="14" fillId="0" borderId="0" xfId="0" applyFont="1" applyAlignment="1"/>
    <xf numFmtId="0" fontId="14" fillId="0" borderId="0" xfId="0" applyFont="1" applyBorder="1" applyAlignment="1"/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 textRotation="90"/>
    </xf>
    <xf numFmtId="0" fontId="16" fillId="0" borderId="0" xfId="0" applyFont="1" applyBorder="1" applyAlignment="1">
      <alignment vertical="center" textRotation="90"/>
    </xf>
    <xf numFmtId="0" fontId="0" fillId="0" borderId="0" xfId="0" applyFill="1"/>
    <xf numFmtId="0" fontId="0" fillId="4" borderId="0" xfId="0" applyFill="1"/>
    <xf numFmtId="0" fontId="14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/>
    <xf numFmtId="0" fontId="22" fillId="0" borderId="0" xfId="0" applyFont="1" applyBorder="1"/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vertical="center"/>
    </xf>
    <xf numFmtId="0" fontId="8" fillId="0" borderId="0" xfId="0" applyFont="1" applyBorder="1"/>
    <xf numFmtId="0" fontId="10" fillId="0" borderId="0" xfId="0" applyFont="1" applyBorder="1"/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0" fillId="0" borderId="5" xfId="0" applyBorder="1"/>
    <xf numFmtId="0" fontId="0" fillId="0" borderId="0" xfId="0" applyFill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16" fillId="0" borderId="0" xfId="0" applyFont="1" applyBorder="1" applyAlignment="1">
      <alignment horizontal="center" vertical="center"/>
    </xf>
    <xf numFmtId="0" fontId="8" fillId="0" borderId="21" xfId="0" applyFont="1" applyBorder="1"/>
    <xf numFmtId="0" fontId="3" fillId="0" borderId="5" xfId="0" applyFont="1" applyBorder="1" applyAlignment="1"/>
    <xf numFmtId="0" fontId="1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 textRotation="90"/>
    </xf>
    <xf numFmtId="0" fontId="7" fillId="0" borderId="1" xfId="0" applyFont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 textRotation="90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11" fillId="0" borderId="0" xfId="0" applyFont="1" applyFill="1" applyBorder="1" applyAlignment="1"/>
    <xf numFmtId="0" fontId="0" fillId="0" borderId="0" xfId="0" applyFill="1" applyAlignment="1"/>
    <xf numFmtId="0" fontId="8" fillId="0" borderId="0" xfId="0" applyFont="1" applyFill="1" applyAlignment="1">
      <alignment horizontal="right"/>
    </xf>
    <xf numFmtId="0" fontId="8" fillId="0" borderId="0" xfId="0" applyFont="1" applyFill="1" applyAlignment="1"/>
    <xf numFmtId="0" fontId="14" fillId="0" borderId="0" xfId="0" applyFont="1" applyFill="1" applyAlignment="1"/>
    <xf numFmtId="0" fontId="14" fillId="0" borderId="0" xfId="0" applyFont="1" applyFill="1" applyBorder="1" applyAlignment="1"/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 textRotation="90"/>
    </xf>
    <xf numFmtId="0" fontId="2" fillId="0" borderId="22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textRotation="90"/>
    </xf>
    <xf numFmtId="0" fontId="2" fillId="0" borderId="23" xfId="0" applyFont="1" applyBorder="1" applyAlignment="1">
      <alignment horizontal="center" vertical="center" textRotation="90"/>
    </xf>
    <xf numFmtId="0" fontId="5" fillId="2" borderId="17" xfId="0" applyFont="1" applyFill="1" applyBorder="1" applyAlignment="1">
      <alignment horizontal="right" vertical="center"/>
    </xf>
    <xf numFmtId="0" fontId="5" fillId="0" borderId="17" xfId="0" applyFont="1" applyFill="1" applyBorder="1" applyAlignment="1">
      <alignment horizontal="right" vertical="center"/>
    </xf>
    <xf numFmtId="0" fontId="3" fillId="2" borderId="17" xfId="0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right" vertical="center"/>
    </xf>
    <xf numFmtId="0" fontId="3" fillId="2" borderId="19" xfId="0" applyFont="1" applyFill="1" applyBorder="1" applyAlignment="1">
      <alignment horizontal="right" vertical="center"/>
    </xf>
    <xf numFmtId="0" fontId="5" fillId="2" borderId="19" xfId="0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9" xfId="0" applyFont="1" applyFill="1" applyBorder="1" applyAlignment="1">
      <alignment horizontal="right" vertical="center"/>
    </xf>
    <xf numFmtId="0" fontId="26" fillId="0" borderId="0" xfId="0" applyFont="1" applyFill="1"/>
    <xf numFmtId="0" fontId="5" fillId="5" borderId="17" xfId="0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right" vertical="center"/>
    </xf>
    <xf numFmtId="0" fontId="3" fillId="5" borderId="16" xfId="0" applyFont="1" applyFill="1" applyBorder="1" applyAlignment="1">
      <alignment horizontal="right" vertical="center"/>
    </xf>
    <xf numFmtId="0" fontId="0" fillId="5" borderId="0" xfId="0" applyFill="1"/>
    <xf numFmtId="0" fontId="3" fillId="5" borderId="17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right" vertical="center"/>
    </xf>
    <xf numFmtId="0" fontId="5" fillId="5" borderId="16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18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right" vertical="center"/>
    </xf>
    <xf numFmtId="0" fontId="3" fillId="2" borderId="18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5" fillId="2" borderId="16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6" xfId="0" applyFont="1" applyFill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0" fillId="3" borderId="0" xfId="0" applyFill="1" applyBorder="1"/>
    <xf numFmtId="0" fontId="0" fillId="3" borderId="0" xfId="0" applyFill="1"/>
    <xf numFmtId="0" fontId="3" fillId="0" borderId="8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3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14" fillId="0" borderId="0" xfId="0" applyFont="1" applyBorder="1"/>
    <xf numFmtId="0" fontId="8" fillId="0" borderId="2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0" fillId="0" borderId="0" xfId="0" applyFill="1" applyBorder="1" applyAlignment="1"/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/>
    <xf numFmtId="0" fontId="6" fillId="0" borderId="2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horizontal="right" vertical="center"/>
    </xf>
    <xf numFmtId="0" fontId="36" fillId="0" borderId="0" xfId="0" applyFont="1" applyAlignment="1">
      <alignment vertical="center"/>
    </xf>
    <xf numFmtId="0" fontId="3" fillId="0" borderId="3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textRotation="90"/>
    </xf>
    <xf numFmtId="0" fontId="2" fillId="0" borderId="35" xfId="0" applyFont="1" applyBorder="1" applyAlignment="1">
      <alignment horizontal="center" vertical="center" textRotation="90"/>
    </xf>
    <xf numFmtId="0" fontId="2" fillId="0" borderId="36" xfId="0" applyFont="1" applyBorder="1" applyAlignment="1">
      <alignment horizontal="center" vertical="center" textRotation="90"/>
    </xf>
    <xf numFmtId="0" fontId="3" fillId="0" borderId="23" xfId="0" applyFont="1" applyFill="1" applyBorder="1" applyAlignment="1">
      <alignment horizontal="center" vertical="center"/>
    </xf>
    <xf numFmtId="0" fontId="39" fillId="6" borderId="53" xfId="0" applyFont="1" applyFill="1" applyBorder="1" applyAlignment="1">
      <alignment horizontal="center" vertical="center"/>
    </xf>
    <xf numFmtId="0" fontId="32" fillId="6" borderId="51" xfId="0" applyFont="1" applyFill="1" applyBorder="1" applyAlignment="1">
      <alignment horizontal="center" vertical="center"/>
    </xf>
    <xf numFmtId="0" fontId="38" fillId="6" borderId="3" xfId="0" applyFont="1" applyFill="1" applyBorder="1" applyAlignment="1">
      <alignment horizontal="center" vertical="center"/>
    </xf>
    <xf numFmtId="0" fontId="38" fillId="6" borderId="12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39" fillId="6" borderId="55" xfId="0" applyFont="1" applyFill="1" applyBorder="1" applyAlignment="1">
      <alignment horizontal="center" vertical="center"/>
    </xf>
    <xf numFmtId="0" fontId="39" fillId="6" borderId="51" xfId="0" applyFont="1" applyFill="1" applyBorder="1" applyAlignment="1">
      <alignment horizontal="center" vertical="center"/>
    </xf>
    <xf numFmtId="0" fontId="39" fillId="6" borderId="50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2" fillId="6" borderId="53" xfId="0" applyFont="1" applyFill="1" applyBorder="1" applyAlignment="1">
      <alignment horizontal="center" vertical="center"/>
    </xf>
    <xf numFmtId="0" fontId="37" fillId="6" borderId="55" xfId="0" applyFont="1" applyFill="1" applyBorder="1" applyAlignment="1">
      <alignment horizontal="center" vertical="center"/>
    </xf>
    <xf numFmtId="0" fontId="37" fillId="6" borderId="50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left" vertical="center" wrapText="1"/>
    </xf>
    <xf numFmtId="0" fontId="3" fillId="6" borderId="18" xfId="0" applyFont="1" applyFill="1" applyBorder="1" applyAlignment="1">
      <alignment horizontal="left" vertical="center" wrapText="1"/>
    </xf>
    <xf numFmtId="0" fontId="3" fillId="6" borderId="7" xfId="0" applyFont="1" applyFill="1" applyBorder="1" applyAlignment="1">
      <alignment horizontal="center" vertical="center"/>
    </xf>
    <xf numFmtId="0" fontId="3" fillId="6" borderId="28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11" fillId="6" borderId="26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11" fillId="6" borderId="28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32" fillId="6" borderId="56" xfId="0" applyFont="1" applyFill="1" applyBorder="1" applyAlignment="1">
      <alignment horizontal="center" vertical="center"/>
    </xf>
    <xf numFmtId="0" fontId="32" fillId="6" borderId="41" xfId="0" applyFont="1" applyFill="1" applyBorder="1" applyAlignment="1">
      <alignment horizontal="center" vertical="center"/>
    </xf>
    <xf numFmtId="0" fontId="32" fillId="6" borderId="4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textRotation="90"/>
    </xf>
    <xf numFmtId="0" fontId="16" fillId="0" borderId="0" xfId="0" applyFont="1" applyFill="1" applyBorder="1" applyAlignment="1">
      <alignment horizontal="center" vertical="center" textRotation="90"/>
    </xf>
    <xf numFmtId="0" fontId="2" fillId="0" borderId="37" xfId="0" applyFont="1" applyBorder="1" applyAlignment="1">
      <alignment horizontal="center" vertical="center" textRotation="90"/>
    </xf>
    <xf numFmtId="0" fontId="39" fillId="6" borderId="49" xfId="0" applyFont="1" applyFill="1" applyBorder="1" applyAlignment="1">
      <alignment horizontal="center" vertical="center"/>
    </xf>
    <xf numFmtId="0" fontId="38" fillId="6" borderId="49" xfId="0" applyFont="1" applyFill="1" applyBorder="1" applyAlignment="1">
      <alignment horizontal="center" vertical="center"/>
    </xf>
    <xf numFmtId="0" fontId="38" fillId="6" borderId="51" xfId="0" applyFont="1" applyFill="1" applyBorder="1" applyAlignment="1">
      <alignment horizontal="center" vertical="center"/>
    </xf>
    <xf numFmtId="0" fontId="38" fillId="6" borderId="50" xfId="0" applyFont="1" applyFill="1" applyBorder="1" applyAlignment="1">
      <alignment horizontal="center" vertical="center"/>
    </xf>
    <xf numFmtId="0" fontId="32" fillId="6" borderId="38" xfId="0" applyFont="1" applyFill="1" applyBorder="1" applyAlignment="1">
      <alignment horizontal="center" vertical="center"/>
    </xf>
    <xf numFmtId="0" fontId="37" fillId="6" borderId="58" xfId="0" applyFont="1" applyFill="1" applyBorder="1" applyAlignment="1">
      <alignment horizontal="center" vertical="center"/>
    </xf>
    <xf numFmtId="0" fontId="37" fillId="6" borderId="59" xfId="0" applyFont="1" applyFill="1" applyBorder="1" applyAlignment="1">
      <alignment horizontal="center" vertical="center"/>
    </xf>
    <xf numFmtId="0" fontId="37" fillId="6" borderId="6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37" fillId="2" borderId="5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textRotation="90"/>
    </xf>
    <xf numFmtId="0" fontId="13" fillId="0" borderId="3" xfId="0" applyFont="1" applyBorder="1" applyAlignment="1">
      <alignment horizontal="center" textRotation="90"/>
    </xf>
    <xf numFmtId="0" fontId="13" fillId="0" borderId="4" xfId="0" applyFont="1" applyBorder="1" applyAlignment="1">
      <alignment horizontal="center" textRotation="90"/>
    </xf>
    <xf numFmtId="0" fontId="34" fillId="0" borderId="1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3" fillId="0" borderId="42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61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33" fillId="0" borderId="33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  <xf numFmtId="0" fontId="33" fillId="0" borderId="44" xfId="0" applyFont="1" applyBorder="1" applyAlignment="1">
      <alignment horizontal="center" vertical="center"/>
    </xf>
    <xf numFmtId="0" fontId="33" fillId="0" borderId="27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textRotation="90"/>
    </xf>
    <xf numFmtId="0" fontId="12" fillId="0" borderId="3" xfId="0" applyFont="1" applyBorder="1" applyAlignment="1">
      <alignment horizontal="center" textRotation="90"/>
    </xf>
    <xf numFmtId="0" fontId="12" fillId="0" borderId="4" xfId="0" applyFont="1" applyBorder="1" applyAlignment="1">
      <alignment horizontal="center" textRotation="90"/>
    </xf>
    <xf numFmtId="0" fontId="20" fillId="0" borderId="19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20" fillId="0" borderId="18" xfId="0" applyFont="1" applyFill="1" applyBorder="1" applyAlignment="1">
      <alignment horizontal="center"/>
    </xf>
    <xf numFmtId="0" fontId="40" fillId="6" borderId="53" xfId="0" applyFont="1" applyFill="1" applyBorder="1" applyAlignment="1">
      <alignment horizontal="center"/>
    </xf>
    <xf numFmtId="0" fontId="40" fillId="6" borderId="54" xfId="0" applyFont="1" applyFill="1" applyBorder="1" applyAlignment="1">
      <alignment horizontal="center"/>
    </xf>
    <xf numFmtId="0" fontId="33" fillId="0" borderId="46" xfId="0" applyFont="1" applyBorder="1" applyAlignment="1">
      <alignment horizontal="center" vertical="center"/>
    </xf>
    <xf numFmtId="0" fontId="33" fillId="0" borderId="43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 textRotation="90"/>
    </xf>
    <xf numFmtId="0" fontId="16" fillId="0" borderId="11" xfId="0" applyFont="1" applyFill="1" applyBorder="1" applyAlignment="1">
      <alignment horizontal="center" vertical="center" textRotation="90"/>
    </xf>
    <xf numFmtId="0" fontId="5" fillId="0" borderId="46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3" borderId="28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18" xfId="0" applyFont="1" applyFill="1" applyBorder="1" applyAlignment="1">
      <alignment horizontal="left" vertical="center"/>
    </xf>
    <xf numFmtId="0" fontId="39" fillId="6" borderId="55" xfId="0" applyFont="1" applyFill="1" applyBorder="1" applyAlignment="1">
      <alignment horizontal="center" vertical="center"/>
    </xf>
    <xf numFmtId="0" fontId="39" fillId="6" borderId="51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2" fillId="6" borderId="55" xfId="0" applyFont="1" applyFill="1" applyBorder="1" applyAlignment="1">
      <alignment horizontal="center" vertical="center"/>
    </xf>
    <xf numFmtId="0" fontId="32" fillId="6" borderId="5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49" fontId="3" fillId="3" borderId="17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5" fillId="3" borderId="17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left" vertical="center" wrapText="1"/>
    </xf>
    <xf numFmtId="0" fontId="20" fillId="0" borderId="25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20" fillId="0" borderId="29" xfId="0" applyFont="1" applyFill="1" applyBorder="1" applyAlignment="1">
      <alignment horizontal="center"/>
    </xf>
    <xf numFmtId="0" fontId="32" fillId="6" borderId="51" xfId="0" applyFont="1" applyFill="1" applyBorder="1" applyAlignment="1">
      <alignment horizontal="center" vertical="center"/>
    </xf>
    <xf numFmtId="0" fontId="39" fillId="6" borderId="53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1" fillId="0" borderId="18" xfId="0" applyFont="1" applyFill="1" applyBorder="1" applyAlignment="1">
      <alignment horizontal="center"/>
    </xf>
    <xf numFmtId="0" fontId="31" fillId="0" borderId="9" xfId="0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18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11" fillId="3" borderId="18" xfId="0" applyFont="1" applyFill="1" applyBorder="1" applyAlignment="1">
      <alignment horizontal="center"/>
    </xf>
    <xf numFmtId="0" fontId="30" fillId="0" borderId="9" xfId="0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20" fillId="0" borderId="16" xfId="0" applyFont="1" applyFill="1" applyBorder="1" applyAlignment="1">
      <alignment horizontal="center"/>
    </xf>
    <xf numFmtId="0" fontId="11" fillId="3" borderId="25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11" fillId="3" borderId="29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 vertical="center"/>
    </xf>
    <xf numFmtId="0" fontId="37" fillId="2" borderId="48" xfId="0" applyFont="1" applyFill="1" applyBorder="1" applyAlignment="1">
      <alignment horizontal="center"/>
    </xf>
    <xf numFmtId="0" fontId="37" fillId="2" borderId="49" xfId="0" applyFont="1" applyFill="1" applyBorder="1" applyAlignment="1">
      <alignment horizontal="center"/>
    </xf>
    <xf numFmtId="0" fontId="37" fillId="2" borderId="50" xfId="0" applyFont="1" applyFill="1" applyBorder="1" applyAlignment="1">
      <alignment horizontal="center"/>
    </xf>
    <xf numFmtId="0" fontId="37" fillId="2" borderId="53" xfId="0" applyFont="1" applyFill="1" applyBorder="1" applyAlignment="1">
      <alignment horizontal="center" vertical="center"/>
    </xf>
    <xf numFmtId="0" fontId="37" fillId="2" borderId="54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37" fillId="2" borderId="51" xfId="0" applyFont="1" applyFill="1" applyBorder="1" applyAlignment="1">
      <alignment horizontal="center" vertical="center"/>
    </xf>
    <xf numFmtId="0" fontId="38" fillId="2" borderId="55" xfId="0" applyFont="1" applyFill="1" applyBorder="1" applyAlignment="1">
      <alignment horizontal="center" vertical="center"/>
    </xf>
    <xf numFmtId="0" fontId="38" fillId="2" borderId="51" xfId="0" applyFont="1" applyFill="1" applyBorder="1" applyAlignment="1">
      <alignment horizontal="center" vertical="center"/>
    </xf>
    <xf numFmtId="0" fontId="38" fillId="2" borderId="54" xfId="0" applyFont="1" applyFill="1" applyBorder="1" applyAlignment="1">
      <alignment horizontal="center" vertical="center"/>
    </xf>
    <xf numFmtId="0" fontId="11" fillId="6" borderId="53" xfId="0" applyFont="1" applyFill="1" applyBorder="1" applyAlignment="1">
      <alignment horizontal="center"/>
    </xf>
    <xf numFmtId="0" fontId="11" fillId="6" borderId="54" xfId="0" applyFont="1" applyFill="1" applyBorder="1" applyAlignment="1">
      <alignment horizontal="center"/>
    </xf>
    <xf numFmtId="0" fontId="11" fillId="0" borderId="17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/>
    </xf>
    <xf numFmtId="0" fontId="33" fillId="3" borderId="39" xfId="0" applyFont="1" applyFill="1" applyBorder="1" applyAlignment="1">
      <alignment horizontal="left" wrapText="1"/>
    </xf>
    <xf numFmtId="0" fontId="33" fillId="3" borderId="40" xfId="0" applyFont="1" applyFill="1" applyBorder="1" applyAlignment="1">
      <alignment horizontal="left" wrapText="1"/>
    </xf>
    <xf numFmtId="0" fontId="33" fillId="3" borderId="61" xfId="0" applyFont="1" applyFill="1" applyBorder="1" applyAlignment="1">
      <alignment horizontal="left" wrapText="1"/>
    </xf>
    <xf numFmtId="0" fontId="33" fillId="3" borderId="10" xfId="0" applyFont="1" applyFill="1" applyBorder="1" applyAlignment="1">
      <alignment horizontal="left" vertical="center"/>
    </xf>
    <xf numFmtId="0" fontId="33" fillId="3" borderId="18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8" xfId="0" applyFont="1" applyFill="1" applyBorder="1" applyAlignment="1">
      <alignment horizontal="left" vertical="center" wrapText="1"/>
    </xf>
    <xf numFmtId="0" fontId="40" fillId="6" borderId="52" xfId="0" applyFont="1" applyFill="1" applyBorder="1" applyAlignment="1">
      <alignment horizontal="center" vertical="center"/>
    </xf>
    <xf numFmtId="0" fontId="40" fillId="6" borderId="53" xfId="0" applyFont="1" applyFill="1" applyBorder="1" applyAlignment="1">
      <alignment horizontal="center" vertical="center"/>
    </xf>
    <xf numFmtId="0" fontId="40" fillId="6" borderId="54" xfId="0" applyFont="1" applyFill="1" applyBorder="1" applyAlignment="1">
      <alignment horizontal="center" vertical="center"/>
    </xf>
    <xf numFmtId="0" fontId="37" fillId="6" borderId="51" xfId="0" applyFont="1" applyFill="1" applyBorder="1" applyAlignment="1">
      <alignment horizontal="center" vertical="center"/>
    </xf>
    <xf numFmtId="0" fontId="37" fillId="6" borderId="50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/>
    </xf>
    <xf numFmtId="0" fontId="38" fillId="6" borderId="37" xfId="0" applyFont="1" applyFill="1" applyBorder="1" applyAlignment="1">
      <alignment horizontal="center" vertical="center"/>
    </xf>
    <xf numFmtId="0" fontId="38" fillId="6" borderId="36" xfId="0" applyFont="1" applyFill="1" applyBorder="1" applyAlignment="1">
      <alignment horizontal="center" vertical="center"/>
    </xf>
    <xf numFmtId="0" fontId="38" fillId="6" borderId="22" xfId="0" applyFont="1" applyFill="1" applyBorder="1" applyAlignment="1">
      <alignment horizontal="center" wrapText="1"/>
    </xf>
    <xf numFmtId="0" fontId="38" fillId="6" borderId="2" xfId="0" applyFont="1" applyFill="1" applyBorder="1" applyAlignment="1">
      <alignment horizontal="center" wrapText="1"/>
    </xf>
    <xf numFmtId="0" fontId="38" fillId="6" borderId="23" xfId="0" applyFont="1" applyFill="1" applyBorder="1" applyAlignment="1">
      <alignment horizontal="center" wrapText="1"/>
    </xf>
    <xf numFmtId="0" fontId="4" fillId="6" borderId="48" xfId="0" applyFont="1" applyFill="1" applyBorder="1" applyAlignment="1">
      <alignment horizontal="center" vertical="center"/>
    </xf>
    <xf numFmtId="0" fontId="4" fillId="6" borderId="49" xfId="0" applyFont="1" applyFill="1" applyBorder="1" applyAlignment="1">
      <alignment horizontal="center" vertical="center"/>
    </xf>
    <xf numFmtId="0" fontId="4" fillId="6" borderId="50" xfId="0" applyFont="1" applyFill="1" applyBorder="1" applyAlignment="1">
      <alignment horizontal="center" vertical="center"/>
    </xf>
    <xf numFmtId="0" fontId="39" fillId="6" borderId="54" xfId="0" applyFont="1" applyFill="1" applyBorder="1" applyAlignment="1">
      <alignment horizontal="center" vertical="center"/>
    </xf>
    <xf numFmtId="49" fontId="5" fillId="3" borderId="2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8" xfId="0" applyNumberFormat="1" applyFont="1" applyFill="1" applyBorder="1" applyAlignment="1">
      <alignment horizontal="center" vertical="center"/>
    </xf>
    <xf numFmtId="49" fontId="3" fillId="3" borderId="26" xfId="0" applyNumberFormat="1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/>
    </xf>
    <xf numFmtId="49" fontId="3" fillId="3" borderId="8" xfId="0" applyNumberFormat="1" applyFont="1" applyFill="1" applyBorder="1" applyAlignment="1">
      <alignment horizontal="center" vertical="center"/>
    </xf>
    <xf numFmtId="0" fontId="37" fillId="6" borderId="6" xfId="0" applyFont="1" applyFill="1" applyBorder="1" applyAlignment="1">
      <alignment horizontal="center"/>
    </xf>
    <xf numFmtId="0" fontId="37" fillId="6" borderId="2" xfId="0" applyFont="1" applyFill="1" applyBorder="1" applyAlignment="1">
      <alignment horizontal="center"/>
    </xf>
    <xf numFmtId="0" fontId="37" fillId="6" borderId="23" xfId="0" applyFont="1" applyFill="1" applyBorder="1" applyAlignment="1">
      <alignment horizontal="center"/>
    </xf>
    <xf numFmtId="0" fontId="38" fillId="6" borderId="12" xfId="0" applyFont="1" applyFill="1" applyBorder="1" applyAlignment="1">
      <alignment horizontal="center" vertical="center"/>
    </xf>
    <xf numFmtId="0" fontId="38" fillId="6" borderId="3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29" xfId="0" applyFont="1" applyFill="1" applyBorder="1" applyAlignment="1">
      <alignment horizontal="left" vertical="center"/>
    </xf>
    <xf numFmtId="0" fontId="32" fillId="6" borderId="53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4" fillId="6" borderId="52" xfId="0" applyFont="1" applyFill="1" applyBorder="1" applyAlignment="1">
      <alignment horizontal="center" vertical="center"/>
    </xf>
    <xf numFmtId="0" fontId="4" fillId="6" borderId="53" xfId="0" applyFont="1" applyFill="1" applyBorder="1" applyAlignment="1">
      <alignment horizontal="center" vertical="center"/>
    </xf>
    <xf numFmtId="0" fontId="4" fillId="6" borderId="54" xfId="0" applyFont="1" applyFill="1" applyBorder="1" applyAlignment="1">
      <alignment horizontal="center" vertical="center"/>
    </xf>
    <xf numFmtId="49" fontId="3" fillId="3" borderId="19" xfId="0" applyNumberFormat="1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left" vertical="center"/>
    </xf>
    <xf numFmtId="0" fontId="3" fillId="3" borderId="27" xfId="0" applyFont="1" applyFill="1" applyBorder="1" applyAlignment="1">
      <alignment horizontal="left" vertical="center"/>
    </xf>
    <xf numFmtId="0" fontId="3" fillId="3" borderId="30" xfId="0" applyFont="1" applyFill="1" applyBorder="1" applyAlignment="1">
      <alignment horizontal="left" vertical="center"/>
    </xf>
    <xf numFmtId="0" fontId="3" fillId="3" borderId="45" xfId="0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0" fontId="20" fillId="0" borderId="27" xfId="0" applyFont="1" applyFill="1" applyBorder="1" applyAlignment="1">
      <alignment horizontal="center"/>
    </xf>
    <xf numFmtId="0" fontId="20" fillId="6" borderId="51" xfId="0" applyFont="1" applyFill="1" applyBorder="1" applyAlignment="1">
      <alignment horizontal="center"/>
    </xf>
    <xf numFmtId="0" fontId="20" fillId="6" borderId="49" xfId="0" applyFont="1" applyFill="1" applyBorder="1" applyAlignment="1">
      <alignment horizontal="center"/>
    </xf>
    <xf numFmtId="0" fontId="20" fillId="6" borderId="50" xfId="0" applyFont="1" applyFill="1" applyBorder="1" applyAlignment="1">
      <alignment horizontal="center"/>
    </xf>
    <xf numFmtId="0" fontId="38" fillId="6" borderId="55" xfId="0" applyFont="1" applyFill="1" applyBorder="1" applyAlignment="1">
      <alignment horizontal="center" vertical="center"/>
    </xf>
    <xf numFmtId="0" fontId="38" fillId="6" borderId="51" xfId="0" applyFont="1" applyFill="1" applyBorder="1" applyAlignment="1">
      <alignment horizontal="center" vertical="center"/>
    </xf>
    <xf numFmtId="0" fontId="37" fillId="6" borderId="48" xfId="0" applyFont="1" applyFill="1" applyBorder="1" applyAlignment="1">
      <alignment horizontal="center" vertical="center" wrapText="1"/>
    </xf>
    <xf numFmtId="0" fontId="37" fillId="6" borderId="49" xfId="0" applyFont="1" applyFill="1" applyBorder="1" applyAlignment="1">
      <alignment horizontal="center" vertical="center" wrapText="1"/>
    </xf>
    <xf numFmtId="0" fontId="37" fillId="6" borderId="50" xfId="0" applyFont="1" applyFill="1" applyBorder="1" applyAlignment="1">
      <alignment horizontal="center" vertical="center" wrapText="1"/>
    </xf>
    <xf numFmtId="0" fontId="38" fillId="6" borderId="50" xfId="0" applyFont="1" applyFill="1" applyBorder="1" applyAlignment="1">
      <alignment horizontal="center" vertical="center"/>
    </xf>
    <xf numFmtId="0" fontId="38" fillId="6" borderId="49" xfId="0" applyFont="1" applyFill="1" applyBorder="1" applyAlignment="1">
      <alignment horizontal="center" vertical="center"/>
    </xf>
    <xf numFmtId="0" fontId="38" fillId="6" borderId="51" xfId="0" applyFont="1" applyFill="1" applyBorder="1" applyAlignment="1">
      <alignment horizontal="center"/>
    </xf>
    <xf numFmtId="0" fontId="38" fillId="6" borderId="49" xfId="0" applyFont="1" applyFill="1" applyBorder="1" applyAlignment="1">
      <alignment horizontal="center"/>
    </xf>
    <xf numFmtId="0" fontId="38" fillId="6" borderId="50" xfId="0" applyFont="1" applyFill="1" applyBorder="1" applyAlignment="1">
      <alignment horizontal="center"/>
    </xf>
    <xf numFmtId="0" fontId="39" fillId="6" borderId="50" xfId="0" applyFont="1" applyFill="1" applyBorder="1" applyAlignment="1">
      <alignment horizontal="center" vertical="center"/>
    </xf>
    <xf numFmtId="0" fontId="39" fillId="6" borderId="49" xfId="0" applyFont="1" applyFill="1" applyBorder="1" applyAlignment="1">
      <alignment horizontal="center" vertical="center"/>
    </xf>
    <xf numFmtId="0" fontId="2" fillId="0" borderId="46" xfId="0" applyFont="1" applyBorder="1" applyAlignment="1">
      <alignment horizontal="center" vertical="center" textRotation="90" wrapText="1"/>
    </xf>
    <xf numFmtId="0" fontId="2" fillId="0" borderId="43" xfId="0" applyFont="1" applyBorder="1" applyAlignment="1">
      <alignment horizontal="center" vertical="center" textRotation="90" wrapText="1"/>
    </xf>
    <xf numFmtId="0" fontId="2" fillId="0" borderId="47" xfId="0" applyFont="1" applyBorder="1" applyAlignment="1">
      <alignment horizontal="center" vertical="center" textRotation="90" wrapText="1"/>
    </xf>
    <xf numFmtId="0" fontId="2" fillId="0" borderId="17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center" vertical="center" textRotation="90" wrapText="1"/>
    </xf>
    <xf numFmtId="0" fontId="2" fillId="0" borderId="33" xfId="0" applyFont="1" applyBorder="1" applyAlignment="1">
      <alignment horizontal="center" vertical="center" textRotation="90" wrapText="1"/>
    </xf>
    <xf numFmtId="0" fontId="2" fillId="0" borderId="34" xfId="0" applyFont="1" applyBorder="1" applyAlignment="1">
      <alignment horizontal="center" vertical="center" textRotation="90" wrapText="1"/>
    </xf>
    <xf numFmtId="0" fontId="2" fillId="0" borderId="35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textRotation="90" wrapText="1"/>
    </xf>
    <xf numFmtId="0" fontId="3" fillId="0" borderId="1" xfId="0" applyFont="1" applyBorder="1" applyAlignment="1">
      <alignment horizontal="center" textRotation="90" wrapText="1"/>
    </xf>
    <xf numFmtId="0" fontId="3" fillId="0" borderId="34" xfId="0" applyFont="1" applyBorder="1" applyAlignment="1">
      <alignment horizontal="center" textRotation="90" wrapText="1"/>
    </xf>
    <xf numFmtId="0" fontId="2" fillId="0" borderId="43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right" vertical="center" textRotation="90" wrapText="1"/>
    </xf>
    <xf numFmtId="0" fontId="2" fillId="0" borderId="47" xfId="0" applyFont="1" applyBorder="1" applyAlignment="1">
      <alignment horizontal="right" vertical="center" textRotation="90" wrapText="1"/>
    </xf>
    <xf numFmtId="0" fontId="2" fillId="0" borderId="11" xfId="0" applyFont="1" applyBorder="1" applyAlignment="1">
      <alignment horizontal="right" vertical="center" textRotation="90" wrapText="1"/>
    </xf>
    <xf numFmtId="0" fontId="2" fillId="0" borderId="16" xfId="0" applyFont="1" applyBorder="1" applyAlignment="1">
      <alignment horizontal="right" vertical="center" textRotation="90" wrapText="1"/>
    </xf>
    <xf numFmtId="0" fontId="2" fillId="0" borderId="36" xfId="0" applyFont="1" applyBorder="1" applyAlignment="1">
      <alignment horizontal="right" vertical="center" textRotation="90" wrapText="1"/>
    </xf>
    <xf numFmtId="0" fontId="2" fillId="0" borderId="35" xfId="0" applyFont="1" applyBorder="1" applyAlignment="1">
      <alignment horizontal="right" vertical="center" textRotation="90" wrapText="1"/>
    </xf>
    <xf numFmtId="0" fontId="2" fillId="0" borderId="4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1" fillId="0" borderId="0" xfId="0" applyFont="1" applyFill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35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36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11" fillId="0" borderId="2" xfId="0" applyFont="1" applyBorder="1" applyAlignment="1">
      <alignment horizontal="center" vertical="center" textRotation="90"/>
    </xf>
    <xf numFmtId="0" fontId="11" fillId="0" borderId="3" xfId="0" applyFont="1" applyBorder="1" applyAlignment="1">
      <alignment horizontal="center" vertical="center" textRotation="90"/>
    </xf>
    <xf numFmtId="0" fontId="11" fillId="0" borderId="4" xfId="0" applyFont="1" applyBorder="1" applyAlignment="1">
      <alignment horizontal="center" vertical="center" textRotation="90"/>
    </xf>
    <xf numFmtId="0" fontId="12" fillId="0" borderId="1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0" fontId="37" fillId="6" borderId="52" xfId="0" applyFont="1" applyFill="1" applyBorder="1" applyAlignment="1">
      <alignment horizontal="center" vertical="center" wrapText="1"/>
    </xf>
    <xf numFmtId="0" fontId="37" fillId="6" borderId="53" xfId="0" applyFont="1" applyFill="1" applyBorder="1" applyAlignment="1">
      <alignment horizontal="center" vertical="center" wrapText="1"/>
    </xf>
    <xf numFmtId="0" fontId="37" fillId="6" borderId="54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3" fillId="0" borderId="31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0" borderId="28" xfId="0" applyFont="1" applyBorder="1" applyAlignment="1">
      <alignment horizontal="center" vertical="center"/>
    </xf>
    <xf numFmtId="0" fontId="33" fillId="3" borderId="7" xfId="0" applyFont="1" applyFill="1" applyBorder="1" applyAlignment="1">
      <alignment horizontal="left"/>
    </xf>
    <xf numFmtId="0" fontId="33" fillId="3" borderId="28" xfId="0" applyFont="1" applyFill="1" applyBorder="1" applyAlignment="1">
      <alignment horizontal="left"/>
    </xf>
    <xf numFmtId="49" fontId="3" fillId="3" borderId="4" xfId="0" applyNumberFormat="1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3" borderId="9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3" fillId="3" borderId="10" xfId="0" applyFont="1" applyFill="1" applyBorder="1" applyAlignment="1">
      <alignment horizontal="left"/>
    </xf>
    <xf numFmtId="0" fontId="33" fillId="3" borderId="18" xfId="0" applyFont="1" applyFill="1" applyBorder="1" applyAlignment="1">
      <alignment horizontal="left"/>
    </xf>
    <xf numFmtId="0" fontId="20" fillId="3" borderId="9" xfId="0" applyFont="1" applyFill="1" applyBorder="1" applyAlignment="1">
      <alignment horizontal="left" vertical="center" wrapText="1"/>
    </xf>
    <xf numFmtId="0" fontId="20" fillId="3" borderId="10" xfId="0" applyFont="1" applyFill="1" applyBorder="1" applyAlignment="1">
      <alignment horizontal="left" vertical="center" wrapText="1"/>
    </xf>
    <xf numFmtId="0" fontId="20" fillId="3" borderId="18" xfId="0" applyFont="1" applyFill="1" applyBorder="1" applyAlignment="1">
      <alignment horizontal="left" vertical="center" wrapText="1"/>
    </xf>
    <xf numFmtId="49" fontId="3" fillId="3" borderId="20" xfId="0" applyNumberFormat="1" applyFont="1" applyFill="1" applyBorder="1" applyAlignment="1">
      <alignment horizontal="center" vertical="center"/>
    </xf>
    <xf numFmtId="0" fontId="4" fillId="6" borderId="52" xfId="0" applyFont="1" applyFill="1" applyBorder="1" applyAlignment="1">
      <alignment horizontal="center" vertical="center" wrapText="1"/>
    </xf>
    <xf numFmtId="0" fontId="4" fillId="6" borderId="53" xfId="0" applyFont="1" applyFill="1" applyBorder="1" applyAlignment="1">
      <alignment horizontal="center" vertical="center" wrapText="1"/>
    </xf>
    <xf numFmtId="0" fontId="4" fillId="6" borderId="5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3" fillId="3" borderId="13" xfId="0" applyFont="1" applyFill="1" applyBorder="1" applyAlignment="1">
      <alignment horizontal="left" vertical="center" wrapText="1"/>
    </xf>
    <xf numFmtId="0" fontId="33" fillId="3" borderId="5" xfId="0" applyFont="1" applyFill="1" applyBorder="1" applyAlignment="1">
      <alignment horizontal="left" vertical="center" wrapText="1"/>
    </xf>
    <xf numFmtId="0" fontId="33" fillId="3" borderId="29" xfId="0" applyFont="1" applyFill="1" applyBorder="1" applyAlignment="1">
      <alignment horizontal="left" vertical="center" wrapText="1"/>
    </xf>
    <xf numFmtId="0" fontId="37" fillId="6" borderId="49" xfId="0" applyFont="1" applyFill="1" applyBorder="1" applyAlignment="1">
      <alignment horizontal="center" vertical="center"/>
    </xf>
    <xf numFmtId="0" fontId="32" fillId="6" borderId="49" xfId="0" applyFont="1" applyFill="1" applyBorder="1" applyAlignment="1">
      <alignment horizontal="center" vertical="center"/>
    </xf>
    <xf numFmtId="0" fontId="37" fillId="6" borderId="55" xfId="0" applyFont="1" applyFill="1" applyBorder="1" applyAlignment="1">
      <alignment horizontal="center" vertical="center"/>
    </xf>
    <xf numFmtId="0" fontId="33" fillId="3" borderId="13" xfId="0" applyFont="1" applyFill="1" applyBorder="1" applyAlignment="1">
      <alignment horizontal="center" vertical="center"/>
    </xf>
    <xf numFmtId="0" fontId="33" fillId="3" borderId="6" xfId="0" applyFont="1" applyFill="1" applyBorder="1" applyAlignment="1">
      <alignment horizontal="center" vertical="center"/>
    </xf>
    <xf numFmtId="0" fontId="33" fillId="3" borderId="15" xfId="0" applyFont="1" applyFill="1" applyBorder="1" applyAlignment="1">
      <alignment horizontal="center" vertical="center"/>
    </xf>
    <xf numFmtId="0" fontId="33" fillId="3" borderId="8" xfId="0" applyFont="1" applyFill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26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7" fillId="6" borderId="48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1" fillId="0" borderId="27" xfId="0" applyFont="1" applyFill="1" applyBorder="1" applyAlignment="1">
      <alignment horizontal="center"/>
    </xf>
    <xf numFmtId="0" fontId="33" fillId="0" borderId="25" xfId="0" applyFont="1" applyBorder="1" applyAlignment="1">
      <alignment horizontal="center" vertical="center"/>
    </xf>
    <xf numFmtId="0" fontId="33" fillId="0" borderId="14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center" vertical="center"/>
    </xf>
    <xf numFmtId="0" fontId="33" fillId="0" borderId="15" xfId="0" applyFont="1" applyFill="1" applyBorder="1" applyAlignment="1">
      <alignment horizontal="center" vertical="center"/>
    </xf>
    <xf numFmtId="0" fontId="33" fillId="0" borderId="8" xfId="0" applyFont="1" applyFill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3" fillId="0" borderId="47" xfId="0" applyFont="1" applyBorder="1" applyAlignment="1">
      <alignment horizontal="center" vertical="center"/>
    </xf>
    <xf numFmtId="0" fontId="33" fillId="0" borderId="13" xfId="0" applyFont="1" applyFill="1" applyBorder="1" applyAlignment="1">
      <alignment horizontal="center" vertical="center"/>
    </xf>
    <xf numFmtId="0" fontId="33" fillId="0" borderId="6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11" fillId="0" borderId="26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0" borderId="28" xfId="0" applyFont="1" applyFill="1" applyBorder="1" applyAlignment="1">
      <alignment horizontal="center"/>
    </xf>
    <xf numFmtId="0" fontId="11" fillId="0" borderId="25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29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right"/>
    </xf>
    <xf numFmtId="0" fontId="5" fillId="0" borderId="9" xfId="0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/>
    </xf>
    <xf numFmtId="0" fontId="3" fillId="0" borderId="9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0" fontId="11" fillId="0" borderId="9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right" vertical="center"/>
    </xf>
    <xf numFmtId="0" fontId="11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right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right" vertical="center"/>
    </xf>
    <xf numFmtId="0" fontId="11" fillId="2" borderId="9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0" borderId="6" xfId="0" applyBorder="1"/>
    <xf numFmtId="0" fontId="0" fillId="0" borderId="15" xfId="0" applyBorder="1"/>
    <xf numFmtId="0" fontId="0" fillId="0" borderId="8" xfId="0" applyBorder="1"/>
    <xf numFmtId="0" fontId="11" fillId="0" borderId="1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5" fillId="0" borderId="13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right" vertical="center"/>
    </xf>
    <xf numFmtId="0" fontId="20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9" fillId="0" borderId="9" xfId="0" applyFont="1" applyBorder="1" applyAlignment="1">
      <alignment horizontal="center" vertical="center" textRotation="90"/>
    </xf>
    <xf numFmtId="0" fontId="16" fillId="0" borderId="1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right" vertical="center" textRotation="90" wrapText="1"/>
    </xf>
    <xf numFmtId="0" fontId="7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24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right" vertical="center"/>
    </xf>
    <xf numFmtId="0" fontId="11" fillId="2" borderId="24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21" fillId="2" borderId="9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right" vertical="center"/>
    </xf>
    <xf numFmtId="0" fontId="11" fillId="2" borderId="19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29" xfId="0" applyFont="1" applyFill="1" applyBorder="1" applyAlignment="1">
      <alignment horizontal="right" vertical="center"/>
    </xf>
    <xf numFmtId="0" fontId="11" fillId="3" borderId="25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0" fontId="29" fillId="0" borderId="9" xfId="0" applyFont="1" applyFill="1" applyBorder="1" applyAlignment="1">
      <alignment horizontal="left" vertical="center" wrapText="1"/>
    </xf>
    <xf numFmtId="0" fontId="29" fillId="0" borderId="10" xfId="0" applyFont="1" applyFill="1" applyBorder="1" applyAlignment="1">
      <alignment horizontal="left" vertical="center" wrapText="1"/>
    </xf>
    <xf numFmtId="0" fontId="29" fillId="0" borderId="11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right" vertical="center"/>
    </xf>
    <xf numFmtId="0" fontId="31" fillId="0" borderId="11" xfId="0" applyFont="1" applyFill="1" applyBorder="1" applyAlignment="1">
      <alignment horizontal="right" vertical="center"/>
    </xf>
    <xf numFmtId="0" fontId="11" fillId="0" borderId="8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right" vertical="center"/>
    </xf>
    <xf numFmtId="0" fontId="3" fillId="5" borderId="11" xfId="0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right" vertical="center"/>
    </xf>
    <xf numFmtId="0" fontId="11" fillId="5" borderId="19" xfId="0" applyFont="1" applyFill="1" applyBorder="1" applyAlignment="1">
      <alignment horizontal="center"/>
    </xf>
    <xf numFmtId="0" fontId="11" fillId="5" borderId="10" xfId="0" applyFont="1" applyFill="1" applyBorder="1" applyAlignment="1">
      <alignment horizontal="center"/>
    </xf>
    <xf numFmtId="0" fontId="11" fillId="5" borderId="11" xfId="0" applyFont="1" applyFill="1" applyBorder="1" applyAlignment="1">
      <alignment horizontal="center"/>
    </xf>
    <xf numFmtId="49" fontId="3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right" vertical="center"/>
    </xf>
    <xf numFmtId="0" fontId="5" fillId="5" borderId="16" xfId="0" applyFont="1" applyFill="1" applyBorder="1" applyAlignment="1">
      <alignment horizontal="right" vertical="center"/>
    </xf>
    <xf numFmtId="0" fontId="5" fillId="5" borderId="10" xfId="0" applyFont="1" applyFill="1" applyBorder="1" applyAlignment="1">
      <alignment horizontal="right" vertical="center"/>
    </xf>
    <xf numFmtId="0" fontId="5" fillId="5" borderId="11" xfId="0" applyFont="1" applyFill="1" applyBorder="1" applyAlignment="1">
      <alignment horizontal="right" vertical="center"/>
    </xf>
    <xf numFmtId="0" fontId="5" fillId="5" borderId="9" xfId="0" applyFont="1" applyFill="1" applyBorder="1" applyAlignment="1">
      <alignment horizontal="right" vertical="center"/>
    </xf>
    <xf numFmtId="0" fontId="5" fillId="0" borderId="18" xfId="0" applyFont="1" applyFill="1" applyBorder="1" applyAlignment="1">
      <alignment horizontal="right" vertical="center"/>
    </xf>
    <xf numFmtId="0" fontId="11" fillId="2" borderId="17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right" vertical="center"/>
    </xf>
    <xf numFmtId="0" fontId="5" fillId="0" borderId="28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right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right" vertical="center"/>
    </xf>
    <xf numFmtId="0" fontId="5" fillId="2" borderId="18" xfId="0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left" vertical="center" wrapText="1"/>
    </xf>
    <xf numFmtId="0" fontId="0" fillId="0" borderId="6" xfId="0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right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3" fillId="2" borderId="16" xfId="0" applyFont="1" applyFill="1" applyBorder="1" applyAlignment="1">
      <alignment horizontal="right" vertical="center"/>
    </xf>
    <xf numFmtId="0" fontId="20" fillId="2" borderId="17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textRotation="90" wrapText="1"/>
    </xf>
    <xf numFmtId="0" fontId="2" fillId="0" borderId="23" xfId="0" applyFont="1" applyBorder="1" applyAlignment="1">
      <alignment horizontal="right" vertical="center" textRotation="90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5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7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X172"/>
  <sheetViews>
    <sheetView showGridLines="0" tabSelected="1" topLeftCell="A13" workbookViewId="0">
      <selection activeCell="A9" sqref="A9:O9"/>
    </sheetView>
  </sheetViews>
  <sheetFormatPr defaultRowHeight="15"/>
  <cols>
    <col min="1" max="1" width="2.5703125" customWidth="1"/>
    <col min="2" max="2" width="1.85546875" customWidth="1"/>
    <col min="3" max="4" width="2.140625" customWidth="1"/>
    <col min="5" max="6" width="2.5703125" customWidth="1"/>
    <col min="7" max="18" width="2.28515625" customWidth="1"/>
    <col min="19" max="19" width="2.42578125" customWidth="1"/>
    <col min="20" max="20" width="2.140625" customWidth="1"/>
    <col min="21" max="23" width="2.28515625" customWidth="1"/>
    <col min="24" max="24" width="2" customWidth="1"/>
    <col min="25" max="25" width="2.140625" customWidth="1"/>
    <col min="26" max="26" width="2.28515625" customWidth="1"/>
    <col min="27" max="27" width="2.5703125" customWidth="1"/>
    <col min="28" max="28" width="2" style="44" customWidth="1"/>
    <col min="29" max="29" width="2.140625" style="44" customWidth="1"/>
    <col min="30" max="30" width="2.28515625" style="1" customWidth="1"/>
    <col min="31" max="31" width="3" style="1" customWidth="1"/>
    <col min="32" max="32" width="5.85546875" style="1" customWidth="1"/>
    <col min="33" max="33" width="2.28515625" style="1" customWidth="1"/>
    <col min="34" max="34" width="3.140625" style="1" customWidth="1"/>
    <col min="35" max="35" width="2.28515625" style="1" customWidth="1"/>
    <col min="36" max="36" width="3.42578125" style="1" customWidth="1"/>
    <col min="37" max="37" width="2.42578125" style="1" customWidth="1"/>
    <col min="38" max="38" width="2.140625" style="1" customWidth="1"/>
    <col min="39" max="39" width="2.42578125" style="1" customWidth="1"/>
    <col min="40" max="40" width="3.28515625" style="1" customWidth="1"/>
    <col min="41" max="42" width="3.7109375" style="1" customWidth="1"/>
    <col min="43" max="43" width="3.28515625" style="1" customWidth="1"/>
    <col min="44" max="44" width="3.140625" style="1" customWidth="1"/>
    <col min="45" max="45" width="3.7109375" style="1" customWidth="1"/>
    <col min="46" max="46" width="4.42578125" style="1" customWidth="1"/>
    <col min="47" max="47" width="3.140625" style="1" customWidth="1"/>
    <col min="48" max="49" width="3.28515625" style="1" customWidth="1"/>
    <col min="50" max="50" width="3" style="1" customWidth="1"/>
    <col min="51" max="51" width="3.28515625" style="1" customWidth="1"/>
    <col min="52" max="52" width="3.140625" style="1" customWidth="1"/>
    <col min="53" max="53" width="4" style="1" customWidth="1"/>
    <col min="54" max="54" width="3.28515625" style="1" customWidth="1"/>
    <col min="55" max="55" width="3.42578125" style="1" customWidth="1"/>
    <col min="56" max="56" width="3.140625" style="1" customWidth="1"/>
    <col min="57" max="57" width="2.28515625" customWidth="1"/>
    <col min="58" max="58" width="2.42578125" customWidth="1"/>
    <col min="59" max="59" width="2.5703125" customWidth="1"/>
    <col min="60" max="60" width="2.42578125" customWidth="1"/>
    <col min="61" max="61" width="3" customWidth="1"/>
  </cols>
  <sheetData>
    <row r="1" spans="1:62" ht="15.75" customHeight="1">
      <c r="A1" s="2"/>
      <c r="B1" s="572" t="s">
        <v>35</v>
      </c>
      <c r="C1" s="572"/>
      <c r="D1" s="572"/>
      <c r="E1" s="572"/>
      <c r="F1" s="572"/>
      <c r="G1" s="572"/>
      <c r="H1" s="572"/>
      <c r="I1" s="572"/>
      <c r="J1" s="572"/>
      <c r="K1" s="572"/>
      <c r="L1" s="572"/>
      <c r="M1" s="572"/>
      <c r="N1" s="572"/>
      <c r="O1" s="572"/>
      <c r="P1" s="572"/>
      <c r="Q1" s="572"/>
      <c r="R1" s="572"/>
      <c r="S1" s="572"/>
      <c r="T1" s="572"/>
      <c r="U1" s="572"/>
      <c r="V1" s="572"/>
      <c r="W1" s="572"/>
      <c r="X1" s="572"/>
      <c r="Y1" s="572"/>
      <c r="Z1" s="572"/>
      <c r="AA1" s="572"/>
      <c r="AB1" s="572"/>
      <c r="AC1" s="572"/>
      <c r="AD1" s="572"/>
      <c r="AE1" s="572"/>
      <c r="AF1" s="572"/>
      <c r="AG1" s="572"/>
      <c r="AH1" s="572"/>
      <c r="AI1" s="572"/>
      <c r="AJ1" s="572"/>
      <c r="AK1" s="572"/>
      <c r="AL1" s="572"/>
      <c r="AM1" s="572"/>
      <c r="AN1" s="572"/>
      <c r="AO1" s="572"/>
      <c r="AP1" s="572"/>
      <c r="AQ1" s="572"/>
      <c r="AR1" s="572"/>
      <c r="AS1" s="572"/>
      <c r="AT1" s="572"/>
      <c r="AU1" s="572"/>
      <c r="AV1" s="572"/>
      <c r="AW1" s="572"/>
      <c r="AX1" s="572"/>
      <c r="AY1" s="572"/>
      <c r="AZ1" s="572"/>
      <c r="BA1" s="572"/>
      <c r="BB1" s="572"/>
      <c r="BC1" s="572"/>
      <c r="BD1" s="572"/>
      <c r="BE1" s="572"/>
      <c r="BF1" s="572"/>
      <c r="BG1" s="572"/>
    </row>
    <row r="2" spans="1:62" s="1" customFormat="1" ht="14.25" customHeight="1">
      <c r="A2" s="671" t="s">
        <v>327</v>
      </c>
      <c r="B2" s="671"/>
      <c r="C2" s="671"/>
      <c r="D2" s="671"/>
      <c r="E2" s="671"/>
      <c r="F2" s="671"/>
      <c r="G2" s="671"/>
      <c r="H2" s="671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4"/>
      <c r="AC2" s="4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574" t="s">
        <v>37</v>
      </c>
      <c r="AT2" s="574"/>
      <c r="AU2" s="574"/>
      <c r="AV2" s="574"/>
      <c r="AW2" s="574"/>
      <c r="AX2" s="574"/>
      <c r="AY2" s="574"/>
      <c r="AZ2" s="574"/>
      <c r="BA2" s="574"/>
      <c r="BB2" s="574"/>
      <c r="BC2" s="574"/>
      <c r="BD2" s="574"/>
      <c r="BE2" s="574"/>
      <c r="BF2" s="574"/>
      <c r="BG2" s="574"/>
      <c r="BH2" s="574"/>
    </row>
    <row r="3" spans="1:62" s="1" customFormat="1" ht="14.25" customHeight="1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585" t="s">
        <v>314</v>
      </c>
      <c r="S3" s="585"/>
      <c r="T3" s="585"/>
      <c r="U3" s="585"/>
      <c r="V3" s="585"/>
      <c r="W3" s="585"/>
      <c r="X3" s="585"/>
      <c r="Y3" s="585"/>
      <c r="Z3" s="585"/>
      <c r="AA3" s="585"/>
      <c r="AB3" s="585"/>
      <c r="AC3" s="585"/>
      <c r="AD3" s="585"/>
      <c r="AE3" s="585"/>
      <c r="AF3" s="585"/>
      <c r="AG3" s="585"/>
      <c r="AH3" s="585"/>
      <c r="AI3" s="585"/>
      <c r="AJ3" s="585"/>
      <c r="AK3" s="585"/>
      <c r="AL3" s="585"/>
      <c r="AM3" s="585"/>
      <c r="AN3" s="585"/>
      <c r="AO3" s="585"/>
      <c r="AP3" s="585"/>
      <c r="AQ3" s="585"/>
      <c r="AR3" s="206"/>
      <c r="AS3" s="206"/>
      <c r="AT3" s="206"/>
      <c r="AU3" s="207"/>
      <c r="AV3" s="207"/>
      <c r="AW3" s="207"/>
      <c r="AX3" s="207"/>
      <c r="AY3" s="207"/>
      <c r="AZ3" s="207"/>
      <c r="BA3" s="207"/>
      <c r="BB3" s="207"/>
      <c r="BC3" s="207"/>
      <c r="BD3" s="207"/>
      <c r="BE3" s="207"/>
      <c r="BF3" s="205"/>
      <c r="BG3" s="205"/>
      <c r="BH3" s="205"/>
    </row>
    <row r="4" spans="1:62" s="1" customFormat="1" ht="14.25" customHeight="1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577" t="s">
        <v>315</v>
      </c>
      <c r="P4" s="577"/>
      <c r="Q4" s="577"/>
      <c r="R4" s="577"/>
      <c r="S4" s="577"/>
      <c r="T4" s="577"/>
      <c r="U4" s="577"/>
      <c r="V4" s="577"/>
      <c r="W4" s="577"/>
      <c r="X4" s="577"/>
      <c r="Y4" s="577"/>
      <c r="Z4" s="577"/>
      <c r="AA4" s="577"/>
      <c r="AB4" s="577"/>
      <c r="AC4" s="577"/>
      <c r="AD4" s="577"/>
      <c r="AE4" s="577"/>
      <c r="AF4" s="577"/>
      <c r="AG4" s="577"/>
      <c r="AH4" s="577"/>
      <c r="AI4" s="577"/>
      <c r="AJ4" s="577"/>
      <c r="AK4" s="577"/>
      <c r="AL4" s="577"/>
      <c r="AM4" s="577"/>
      <c r="AN4" s="577"/>
      <c r="AO4" s="577"/>
      <c r="AP4" s="577"/>
      <c r="AQ4" s="577"/>
      <c r="AR4" s="577"/>
      <c r="AS4" s="577"/>
      <c r="AT4" s="206"/>
      <c r="AU4" s="207"/>
      <c r="AV4" s="207"/>
      <c r="AW4" s="207"/>
      <c r="AX4" s="207"/>
      <c r="AY4" s="207"/>
      <c r="AZ4" s="207"/>
      <c r="BA4" s="207"/>
      <c r="BB4" s="207"/>
      <c r="BC4" s="207"/>
      <c r="BD4" s="207"/>
      <c r="BE4" s="207"/>
      <c r="BF4" s="205"/>
      <c r="BG4" s="205"/>
      <c r="BH4" s="205"/>
    </row>
    <row r="5" spans="1:62" s="1" customFormat="1" ht="14.25" customHeight="1">
      <c r="A5" s="267" t="s">
        <v>329</v>
      </c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06"/>
      <c r="Q5" s="206"/>
      <c r="R5" s="205"/>
      <c r="S5" s="205"/>
      <c r="T5" s="205"/>
      <c r="U5" s="205"/>
      <c r="V5" s="205"/>
      <c r="W5" s="205"/>
      <c r="X5" s="205"/>
      <c r="Y5" s="205"/>
      <c r="Z5" s="577" t="s">
        <v>330</v>
      </c>
      <c r="AA5" s="577"/>
      <c r="AB5" s="577"/>
      <c r="AC5" s="577"/>
      <c r="AD5" s="577"/>
      <c r="AE5" s="577"/>
      <c r="AF5" s="577"/>
      <c r="AG5" s="577"/>
      <c r="AH5" s="577"/>
      <c r="AI5" s="577"/>
      <c r="AJ5" s="577"/>
      <c r="AK5" s="577"/>
      <c r="AL5" s="577"/>
      <c r="AM5" s="577"/>
      <c r="AN5" s="205"/>
      <c r="AO5" s="205"/>
      <c r="AP5" s="205"/>
      <c r="AQ5" s="205"/>
      <c r="AR5" s="208"/>
      <c r="AS5" s="208"/>
      <c r="AT5" s="575" t="s">
        <v>316</v>
      </c>
      <c r="AU5" s="575"/>
      <c r="AV5" s="575"/>
      <c r="AW5" s="575"/>
      <c r="AX5" s="575"/>
      <c r="AY5" s="575"/>
      <c r="AZ5" s="575"/>
      <c r="BA5" s="575"/>
      <c r="BB5" s="575"/>
      <c r="BC5" s="575"/>
      <c r="BD5" s="575"/>
      <c r="BE5" s="575"/>
      <c r="BF5" s="575"/>
      <c r="BG5" s="575"/>
      <c r="BH5" s="575"/>
    </row>
    <row r="6" spans="1:62" s="1" customFormat="1" ht="14.25" customHeight="1">
      <c r="A6" s="672" t="s">
        <v>328</v>
      </c>
      <c r="B6" s="672"/>
      <c r="C6" s="672"/>
      <c r="D6" s="672"/>
      <c r="E6" s="672"/>
      <c r="F6" s="672"/>
      <c r="G6" s="672"/>
      <c r="H6" s="672"/>
      <c r="I6" s="672"/>
      <c r="J6" s="672"/>
      <c r="K6" s="672"/>
      <c r="L6" s="672"/>
      <c r="M6" s="672"/>
      <c r="N6" s="672"/>
      <c r="O6" s="672"/>
      <c r="P6" s="6"/>
      <c r="Q6" s="6"/>
      <c r="R6" s="6"/>
      <c r="S6" s="6"/>
      <c r="T6" s="6"/>
      <c r="U6" s="578"/>
      <c r="V6" s="578"/>
      <c r="W6" s="578"/>
      <c r="X6" s="578"/>
      <c r="Y6" s="578"/>
      <c r="Z6" s="578"/>
      <c r="AA6" s="578"/>
      <c r="AB6" s="578"/>
      <c r="AC6" s="578"/>
      <c r="AD6" s="578"/>
      <c r="AE6" s="578"/>
      <c r="AF6" s="578"/>
      <c r="AG6" s="578"/>
      <c r="AH6" s="578"/>
      <c r="AI6" s="578"/>
      <c r="AJ6" s="578"/>
      <c r="AK6" s="578"/>
      <c r="AL6" s="578"/>
      <c r="AM6" s="578"/>
      <c r="AN6" s="578"/>
      <c r="AO6" s="578"/>
      <c r="AP6" s="3"/>
      <c r="AQ6" s="3"/>
      <c r="AR6" s="3"/>
      <c r="AS6" s="3"/>
      <c r="AT6" s="573" t="s">
        <v>317</v>
      </c>
      <c r="AU6" s="573"/>
      <c r="AV6" s="573"/>
      <c r="AW6" s="573"/>
      <c r="AX6" s="573"/>
      <c r="AY6" s="573"/>
      <c r="AZ6" s="573"/>
      <c r="BA6" s="573"/>
      <c r="BB6" s="573"/>
      <c r="BC6" s="573"/>
      <c r="BD6" s="573"/>
      <c r="BE6" s="573"/>
      <c r="BF6" s="573"/>
      <c r="BG6" s="573"/>
      <c r="BH6" s="573"/>
    </row>
    <row r="7" spans="1:62" s="1" customFormat="1" ht="14.25" customHeight="1">
      <c r="AN7" s="3"/>
      <c r="AO7" s="3"/>
      <c r="AP7" s="3"/>
      <c r="AQ7" s="3"/>
      <c r="AR7" s="3"/>
      <c r="AS7" s="3"/>
      <c r="AT7" s="576" t="s">
        <v>43</v>
      </c>
      <c r="AU7" s="576"/>
      <c r="AV7" s="576"/>
      <c r="AW7" s="576"/>
      <c r="AX7" s="576"/>
      <c r="AY7" s="576"/>
      <c r="AZ7" s="576"/>
      <c r="BA7" s="576"/>
      <c r="BB7" s="576"/>
      <c r="BC7" s="576"/>
      <c r="BD7" s="576"/>
      <c r="BE7" s="576"/>
      <c r="BF7" s="576"/>
      <c r="BG7" s="576"/>
      <c r="BH7" s="576"/>
    </row>
    <row r="8" spans="1:62" s="8" customFormat="1" ht="17.2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3"/>
      <c r="AO8" s="3"/>
      <c r="AP8" s="3"/>
      <c r="AQ8" s="3"/>
      <c r="AR8" s="3"/>
      <c r="AS8" s="579" t="s">
        <v>46</v>
      </c>
      <c r="AT8" s="579"/>
      <c r="AU8" s="579"/>
      <c r="AV8" s="579"/>
      <c r="AW8" s="579"/>
      <c r="AX8" s="579"/>
      <c r="AY8" s="579"/>
      <c r="AZ8" s="579"/>
      <c r="BA8" s="579"/>
      <c r="BB8" s="579"/>
      <c r="BC8" s="579"/>
      <c r="BD8" s="579"/>
      <c r="BE8" s="579"/>
      <c r="BF8" s="579"/>
      <c r="BG8" s="579"/>
      <c r="BH8" s="579"/>
    </row>
    <row r="9" spans="1:62" s="8" customFormat="1" ht="15.75" customHeight="1">
      <c r="A9" s="580" t="s">
        <v>331</v>
      </c>
      <c r="B9" s="580"/>
      <c r="C9" s="580"/>
      <c r="D9" s="580"/>
      <c r="E9" s="580"/>
      <c r="F9" s="580"/>
      <c r="G9" s="580"/>
      <c r="H9" s="580"/>
      <c r="I9" s="580"/>
      <c r="J9" s="580"/>
      <c r="K9" s="580"/>
      <c r="L9" s="580"/>
      <c r="M9" s="580"/>
      <c r="N9" s="580"/>
      <c r="O9" s="580"/>
      <c r="P9" s="3"/>
      <c r="Q9" s="3"/>
      <c r="R9" s="3"/>
      <c r="S9" s="3"/>
      <c r="T9" s="3"/>
      <c r="U9" s="673" t="s">
        <v>326</v>
      </c>
      <c r="V9" s="673"/>
      <c r="W9" s="673"/>
      <c r="X9" s="673"/>
      <c r="Y9" s="673"/>
      <c r="Z9" s="673"/>
      <c r="AA9" s="673"/>
      <c r="AB9" s="673"/>
      <c r="AC9" s="673"/>
      <c r="AD9" s="673"/>
      <c r="AE9" s="673"/>
      <c r="AF9" s="673"/>
      <c r="AG9" s="673"/>
      <c r="AH9" s="673"/>
      <c r="AI9" s="673"/>
      <c r="AJ9" s="673"/>
      <c r="AK9" s="673"/>
      <c r="AL9" s="673"/>
      <c r="AM9" s="673"/>
      <c r="AN9" s="673"/>
      <c r="AO9" s="673"/>
      <c r="AP9" s="673"/>
      <c r="AQ9" s="673"/>
      <c r="AR9" s="673"/>
      <c r="AS9" s="3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</row>
    <row r="10" spans="1:62" s="8" customFormat="1" ht="14.25" customHeight="1">
      <c r="A10" s="202"/>
      <c r="B10" s="202"/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3"/>
      <c r="Q10" s="3"/>
      <c r="R10" s="3"/>
      <c r="S10" s="3"/>
      <c r="T10" s="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3"/>
      <c r="AN10" s="203"/>
      <c r="AO10" s="3"/>
      <c r="AP10" s="3"/>
      <c r="AQ10" s="3"/>
      <c r="AR10" s="3"/>
      <c r="AS10" s="3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</row>
    <row r="11" spans="1:62" s="8" customFormat="1" ht="12.75" customHeight="1">
      <c r="A11" s="581" t="s">
        <v>47</v>
      </c>
      <c r="B11" s="271" t="s">
        <v>48</v>
      </c>
      <c r="C11" s="272"/>
      <c r="D11" s="272"/>
      <c r="E11" s="272"/>
      <c r="F11" s="268" t="s">
        <v>181</v>
      </c>
      <c r="G11" s="271" t="s">
        <v>49</v>
      </c>
      <c r="H11" s="272"/>
      <c r="I11" s="273"/>
      <c r="J11" s="268" t="s">
        <v>182</v>
      </c>
      <c r="K11" s="271" t="s">
        <v>51</v>
      </c>
      <c r="L11" s="272"/>
      <c r="M11" s="272"/>
      <c r="N11" s="273"/>
      <c r="O11" s="584" t="s">
        <v>53</v>
      </c>
      <c r="P11" s="584"/>
      <c r="Q11" s="584"/>
      <c r="R11" s="584"/>
      <c r="S11" s="268" t="s">
        <v>183</v>
      </c>
      <c r="T11" s="271" t="s">
        <v>54</v>
      </c>
      <c r="U11" s="272"/>
      <c r="V11" s="273"/>
      <c r="W11" s="268" t="s">
        <v>184</v>
      </c>
      <c r="X11" s="275" t="s">
        <v>56</v>
      </c>
      <c r="Y11" s="276"/>
      <c r="Z11" s="276"/>
      <c r="AA11" s="268" t="s">
        <v>185</v>
      </c>
      <c r="AB11" s="584" t="s">
        <v>58</v>
      </c>
      <c r="AC11" s="584"/>
      <c r="AD11" s="584"/>
      <c r="AE11" s="584"/>
      <c r="AF11" s="268" t="s">
        <v>186</v>
      </c>
      <c r="AG11" s="271" t="s">
        <v>59</v>
      </c>
      <c r="AH11" s="272"/>
      <c r="AI11" s="273"/>
      <c r="AJ11" s="268" t="s">
        <v>187</v>
      </c>
      <c r="AK11" s="271" t="s">
        <v>60</v>
      </c>
      <c r="AL11" s="272"/>
      <c r="AM11" s="272"/>
      <c r="AN11" s="273"/>
      <c r="AO11" s="275" t="s">
        <v>62</v>
      </c>
      <c r="AP11" s="276"/>
      <c r="AQ11" s="276"/>
      <c r="AR11" s="276"/>
      <c r="AS11" s="268" t="s">
        <v>188</v>
      </c>
      <c r="AT11" s="271" t="s">
        <v>63</v>
      </c>
      <c r="AU11" s="272"/>
      <c r="AV11" s="273"/>
      <c r="AW11" s="274" t="s">
        <v>189</v>
      </c>
      <c r="AX11" s="275" t="s">
        <v>65</v>
      </c>
      <c r="AY11" s="276"/>
      <c r="AZ11" s="276"/>
      <c r="BA11" s="276"/>
      <c r="BB11" s="299" t="s">
        <v>66</v>
      </c>
      <c r="BC11" s="299" t="s">
        <v>67</v>
      </c>
      <c r="BD11" s="299" t="s">
        <v>68</v>
      </c>
      <c r="BE11" s="299" t="s">
        <v>69</v>
      </c>
      <c r="BF11" s="299" t="s">
        <v>70</v>
      </c>
      <c r="BG11" s="277" t="s">
        <v>71</v>
      </c>
      <c r="BH11" s="277" t="s">
        <v>72</v>
      </c>
      <c r="BI11" s="277" t="s">
        <v>47</v>
      </c>
    </row>
    <row r="12" spans="1:62" s="8" customFormat="1" ht="12.75" customHeight="1">
      <c r="A12" s="582"/>
      <c r="B12" s="265">
        <v>1</v>
      </c>
      <c r="C12" s="265">
        <v>8</v>
      </c>
      <c r="D12" s="265">
        <v>15</v>
      </c>
      <c r="E12" s="266">
        <v>22</v>
      </c>
      <c r="F12" s="269"/>
      <c r="G12" s="265">
        <v>6</v>
      </c>
      <c r="H12" s="265">
        <v>13</v>
      </c>
      <c r="I12" s="266">
        <v>20</v>
      </c>
      <c r="J12" s="269"/>
      <c r="K12" s="9">
        <v>3</v>
      </c>
      <c r="L12" s="265">
        <v>10</v>
      </c>
      <c r="M12" s="266">
        <v>17</v>
      </c>
      <c r="N12" s="69">
        <v>24</v>
      </c>
      <c r="O12" s="9">
        <v>1</v>
      </c>
      <c r="P12" s="265">
        <v>8</v>
      </c>
      <c r="Q12" s="265">
        <v>15</v>
      </c>
      <c r="R12" s="265">
        <v>22</v>
      </c>
      <c r="S12" s="269"/>
      <c r="T12" s="265">
        <v>5</v>
      </c>
      <c r="U12" s="265">
        <v>12</v>
      </c>
      <c r="V12" s="266">
        <v>19</v>
      </c>
      <c r="W12" s="269"/>
      <c r="X12" s="9">
        <v>2</v>
      </c>
      <c r="Y12" s="265">
        <v>9</v>
      </c>
      <c r="Z12" s="266">
        <v>16</v>
      </c>
      <c r="AA12" s="269"/>
      <c r="AB12" s="9">
        <v>2</v>
      </c>
      <c r="AC12" s="265">
        <v>9</v>
      </c>
      <c r="AD12" s="265">
        <v>16</v>
      </c>
      <c r="AE12" s="265">
        <v>23</v>
      </c>
      <c r="AF12" s="269"/>
      <c r="AG12" s="265">
        <v>6</v>
      </c>
      <c r="AH12" s="265">
        <v>13</v>
      </c>
      <c r="AI12" s="265">
        <v>20</v>
      </c>
      <c r="AJ12" s="269"/>
      <c r="AK12" s="265">
        <v>4</v>
      </c>
      <c r="AL12" s="265">
        <v>11</v>
      </c>
      <c r="AM12" s="265">
        <v>18</v>
      </c>
      <c r="AN12" s="69">
        <v>25</v>
      </c>
      <c r="AO12" s="9">
        <v>1</v>
      </c>
      <c r="AP12" s="265">
        <v>8</v>
      </c>
      <c r="AQ12" s="265">
        <v>15</v>
      </c>
      <c r="AR12" s="266">
        <v>22</v>
      </c>
      <c r="AS12" s="269"/>
      <c r="AT12" s="265">
        <v>6</v>
      </c>
      <c r="AU12" s="265">
        <v>13</v>
      </c>
      <c r="AV12" s="266">
        <v>20</v>
      </c>
      <c r="AW12" s="274"/>
      <c r="AX12" s="265">
        <v>2</v>
      </c>
      <c r="AY12" s="265">
        <v>9</v>
      </c>
      <c r="AZ12" s="265">
        <v>16</v>
      </c>
      <c r="BA12" s="265">
        <v>23</v>
      </c>
      <c r="BB12" s="300"/>
      <c r="BC12" s="300"/>
      <c r="BD12" s="300"/>
      <c r="BE12" s="300"/>
      <c r="BF12" s="300"/>
      <c r="BG12" s="278"/>
      <c r="BH12" s="278"/>
      <c r="BI12" s="278"/>
      <c r="BJ12" s="64"/>
    </row>
    <row r="13" spans="1:62" s="8" customFormat="1" ht="12.75" customHeight="1">
      <c r="A13" s="583"/>
      <c r="B13" s="265">
        <v>7</v>
      </c>
      <c r="C13" s="265">
        <v>14</v>
      </c>
      <c r="D13" s="265">
        <v>21</v>
      </c>
      <c r="E13" s="266">
        <v>28</v>
      </c>
      <c r="F13" s="270"/>
      <c r="G13" s="265">
        <v>12</v>
      </c>
      <c r="H13" s="265">
        <v>19</v>
      </c>
      <c r="I13" s="266">
        <v>26</v>
      </c>
      <c r="J13" s="270"/>
      <c r="K13" s="9">
        <v>9</v>
      </c>
      <c r="L13" s="265">
        <v>16</v>
      </c>
      <c r="M13" s="266">
        <v>23</v>
      </c>
      <c r="N13" s="69">
        <v>30</v>
      </c>
      <c r="O13" s="9">
        <v>7</v>
      </c>
      <c r="P13" s="265">
        <v>14</v>
      </c>
      <c r="Q13" s="265">
        <v>21</v>
      </c>
      <c r="R13" s="265">
        <v>28</v>
      </c>
      <c r="S13" s="270"/>
      <c r="T13" s="265">
        <v>11</v>
      </c>
      <c r="U13" s="265">
        <v>18</v>
      </c>
      <c r="V13" s="266">
        <v>25</v>
      </c>
      <c r="W13" s="270"/>
      <c r="X13" s="9">
        <v>8</v>
      </c>
      <c r="Y13" s="265">
        <v>15</v>
      </c>
      <c r="Z13" s="266">
        <v>22</v>
      </c>
      <c r="AA13" s="270"/>
      <c r="AB13" s="9">
        <v>8</v>
      </c>
      <c r="AC13" s="265">
        <v>15</v>
      </c>
      <c r="AD13" s="265">
        <v>22</v>
      </c>
      <c r="AE13" s="265">
        <v>29</v>
      </c>
      <c r="AF13" s="270"/>
      <c r="AG13" s="265">
        <v>12</v>
      </c>
      <c r="AH13" s="265">
        <v>19</v>
      </c>
      <c r="AI13" s="265">
        <v>26</v>
      </c>
      <c r="AJ13" s="270"/>
      <c r="AK13" s="265">
        <v>10</v>
      </c>
      <c r="AL13" s="265">
        <v>17</v>
      </c>
      <c r="AM13" s="265">
        <v>24</v>
      </c>
      <c r="AN13" s="69">
        <v>31</v>
      </c>
      <c r="AO13" s="9">
        <v>7</v>
      </c>
      <c r="AP13" s="265">
        <v>14</v>
      </c>
      <c r="AQ13" s="265">
        <v>21</v>
      </c>
      <c r="AR13" s="266">
        <v>28</v>
      </c>
      <c r="AS13" s="270"/>
      <c r="AT13" s="265">
        <v>12</v>
      </c>
      <c r="AU13" s="265">
        <v>19</v>
      </c>
      <c r="AV13" s="266">
        <v>26</v>
      </c>
      <c r="AW13" s="274"/>
      <c r="AX13" s="265">
        <v>8</v>
      </c>
      <c r="AY13" s="265">
        <v>15</v>
      </c>
      <c r="AZ13" s="265">
        <v>22</v>
      </c>
      <c r="BA13" s="265">
        <v>31</v>
      </c>
      <c r="BB13" s="301"/>
      <c r="BC13" s="301"/>
      <c r="BD13" s="301"/>
      <c r="BE13" s="301"/>
      <c r="BF13" s="301"/>
      <c r="BG13" s="279"/>
      <c r="BH13" s="279"/>
      <c r="BI13" s="279"/>
      <c r="BJ13" s="64"/>
    </row>
    <row r="14" spans="1:62" s="8" customFormat="1" ht="12.75" customHeight="1">
      <c r="A14" s="10" t="s">
        <v>73</v>
      </c>
      <c r="B14" s="10"/>
      <c r="C14" s="10"/>
      <c r="D14" s="10"/>
      <c r="E14" s="10"/>
      <c r="F14" s="10"/>
      <c r="G14" s="10"/>
      <c r="H14" s="102"/>
      <c r="I14" s="70" t="s">
        <v>82</v>
      </c>
      <c r="J14" s="70" t="s">
        <v>82</v>
      </c>
      <c r="K14" s="10"/>
      <c r="L14" s="10"/>
      <c r="M14" s="10"/>
      <c r="N14" s="10"/>
      <c r="O14" s="10"/>
      <c r="P14" s="102"/>
      <c r="Q14" s="70" t="s">
        <v>82</v>
      </c>
      <c r="R14" s="70" t="s">
        <v>82</v>
      </c>
      <c r="S14" s="71"/>
      <c r="T14" s="72" t="s">
        <v>81</v>
      </c>
      <c r="U14" s="72" t="s">
        <v>81</v>
      </c>
      <c r="V14" s="102"/>
      <c r="W14" s="71" t="s">
        <v>85</v>
      </c>
      <c r="X14" s="71"/>
      <c r="Y14" s="71"/>
      <c r="Z14" s="10"/>
      <c r="AA14" s="10"/>
      <c r="AB14" s="10"/>
      <c r="AC14" s="10"/>
      <c r="AD14" s="10"/>
      <c r="AE14" s="70" t="s">
        <v>82</v>
      </c>
      <c r="AF14" s="70" t="s">
        <v>82</v>
      </c>
      <c r="AG14" s="70"/>
      <c r="AH14" s="10"/>
      <c r="AI14" s="10"/>
      <c r="AJ14" s="10"/>
      <c r="AK14" s="10"/>
      <c r="AL14" s="10"/>
      <c r="AM14" s="70" t="s">
        <v>82</v>
      </c>
      <c r="AN14" s="70" t="s">
        <v>82</v>
      </c>
      <c r="AO14" s="70"/>
      <c r="AP14" s="72" t="s">
        <v>81</v>
      </c>
      <c r="AQ14" s="72" t="s">
        <v>81</v>
      </c>
      <c r="AR14" s="72"/>
      <c r="AS14" s="71" t="s">
        <v>85</v>
      </c>
      <c r="AT14" s="71" t="s">
        <v>85</v>
      </c>
      <c r="AU14" s="71" t="s">
        <v>85</v>
      </c>
      <c r="AV14" s="71" t="s">
        <v>85</v>
      </c>
      <c r="AW14" s="71" t="s">
        <v>85</v>
      </c>
      <c r="AX14" s="71" t="s">
        <v>85</v>
      </c>
      <c r="AY14" s="71" t="s">
        <v>85</v>
      </c>
      <c r="AZ14" s="71" t="s">
        <v>85</v>
      </c>
      <c r="BA14" s="71" t="s">
        <v>85</v>
      </c>
      <c r="BB14" s="10">
        <v>30</v>
      </c>
      <c r="BC14" s="263">
        <v>4</v>
      </c>
      <c r="BD14" s="10"/>
      <c r="BE14" s="10"/>
      <c r="BF14" s="10"/>
      <c r="BG14" s="11">
        <v>10</v>
      </c>
      <c r="BH14" s="11">
        <f>SUM(BB14:BG14)</f>
        <v>44</v>
      </c>
      <c r="BI14" s="265" t="s">
        <v>73</v>
      </c>
      <c r="BJ14" s="64"/>
    </row>
    <row r="15" spans="1:62" s="8" customFormat="1" ht="18.75" customHeight="1">
      <c r="A15" s="10" t="s">
        <v>74</v>
      </c>
      <c r="B15" s="10"/>
      <c r="C15" s="10"/>
      <c r="D15" s="10"/>
      <c r="E15" s="10"/>
      <c r="F15" s="102"/>
      <c r="G15" s="102"/>
      <c r="H15" s="102"/>
      <c r="I15" s="70" t="s">
        <v>82</v>
      </c>
      <c r="J15" s="70" t="s">
        <v>82</v>
      </c>
      <c r="K15" s="263"/>
      <c r="L15" s="73"/>
      <c r="M15" s="73"/>
      <c r="N15" s="263"/>
      <c r="O15" s="10"/>
      <c r="P15" s="102"/>
      <c r="Q15" s="70" t="s">
        <v>82</v>
      </c>
      <c r="R15" s="70" t="s">
        <v>82</v>
      </c>
      <c r="S15" s="71"/>
      <c r="T15" s="72" t="s">
        <v>81</v>
      </c>
      <c r="U15" s="72" t="s">
        <v>81</v>
      </c>
      <c r="V15" s="102"/>
      <c r="W15" s="71" t="s">
        <v>85</v>
      </c>
      <c r="X15" s="71"/>
      <c r="Y15" s="71"/>
      <c r="Z15" s="10"/>
      <c r="AA15" s="10"/>
      <c r="AB15" s="10"/>
      <c r="AC15" s="10"/>
      <c r="AD15" s="10"/>
      <c r="AE15" s="70" t="s">
        <v>82</v>
      </c>
      <c r="AF15" s="70" t="s">
        <v>82</v>
      </c>
      <c r="AG15" s="70"/>
      <c r="AH15" s="10"/>
      <c r="AI15" s="10"/>
      <c r="AJ15" s="10"/>
      <c r="AK15" s="10"/>
      <c r="AL15" s="10"/>
      <c r="AM15" s="70" t="s">
        <v>82</v>
      </c>
      <c r="AN15" s="70" t="s">
        <v>82</v>
      </c>
      <c r="AO15" s="70"/>
      <c r="AP15" s="72" t="s">
        <v>81</v>
      </c>
      <c r="AQ15" s="72" t="s">
        <v>81</v>
      </c>
      <c r="AR15" s="72"/>
      <c r="AS15" s="71" t="s">
        <v>85</v>
      </c>
      <c r="AT15" s="71" t="s">
        <v>85</v>
      </c>
      <c r="AU15" s="71" t="s">
        <v>85</v>
      </c>
      <c r="AV15" s="71" t="s">
        <v>85</v>
      </c>
      <c r="AW15" s="71" t="s">
        <v>85</v>
      </c>
      <c r="AX15" s="71" t="s">
        <v>85</v>
      </c>
      <c r="AY15" s="71" t="s">
        <v>85</v>
      </c>
      <c r="AZ15" s="71" t="s">
        <v>85</v>
      </c>
      <c r="BA15" s="71" t="s">
        <v>85</v>
      </c>
      <c r="BB15" s="10">
        <v>30</v>
      </c>
      <c r="BC15" s="263">
        <v>4</v>
      </c>
      <c r="BD15" s="10"/>
      <c r="BE15" s="10"/>
      <c r="BF15" s="10"/>
      <c r="BG15" s="11">
        <v>10</v>
      </c>
      <c r="BH15" s="11">
        <f>SUM(BB15:BG15)</f>
        <v>44</v>
      </c>
      <c r="BI15" s="265" t="s">
        <v>74</v>
      </c>
      <c r="BJ15" s="64"/>
    </row>
    <row r="16" spans="1:62" ht="11.25" customHeight="1">
      <c r="A16" s="10" t="s">
        <v>75</v>
      </c>
      <c r="B16" s="10"/>
      <c r="C16" s="10"/>
      <c r="D16" s="10"/>
      <c r="E16" s="10"/>
      <c r="F16" s="73"/>
      <c r="G16" s="73"/>
      <c r="H16" s="102"/>
      <c r="I16" s="70" t="s">
        <v>82</v>
      </c>
      <c r="J16" s="70" t="s">
        <v>82</v>
      </c>
      <c r="K16" s="263"/>
      <c r="L16" s="264"/>
      <c r="M16" s="264"/>
      <c r="N16" s="263"/>
      <c r="O16" s="10"/>
      <c r="P16" s="102"/>
      <c r="Q16" s="70" t="s">
        <v>82</v>
      </c>
      <c r="R16" s="70" t="s">
        <v>82</v>
      </c>
      <c r="S16" s="71"/>
      <c r="T16" s="72" t="s">
        <v>81</v>
      </c>
      <c r="U16" s="72" t="s">
        <v>81</v>
      </c>
      <c r="V16" s="102"/>
      <c r="W16" s="71" t="s">
        <v>85</v>
      </c>
      <c r="X16" s="71"/>
      <c r="Y16" s="73"/>
      <c r="Z16" s="73"/>
      <c r="AA16" s="73"/>
      <c r="AB16" s="73"/>
      <c r="AC16" s="73"/>
      <c r="AD16" s="73"/>
      <c r="AE16" s="70" t="s">
        <v>82</v>
      </c>
      <c r="AF16" s="70" t="s">
        <v>82</v>
      </c>
      <c r="AG16" s="73"/>
      <c r="AH16" s="73"/>
      <c r="AI16" s="10"/>
      <c r="AJ16" s="10"/>
      <c r="AK16" s="10"/>
      <c r="AL16" s="10"/>
      <c r="AM16" s="70" t="s">
        <v>82</v>
      </c>
      <c r="AN16" s="70" t="s">
        <v>82</v>
      </c>
      <c r="AO16" s="70"/>
      <c r="AP16" s="72" t="s">
        <v>81</v>
      </c>
      <c r="AQ16" s="72" t="s">
        <v>81</v>
      </c>
      <c r="AR16" s="72"/>
      <c r="AS16" s="71" t="s">
        <v>85</v>
      </c>
      <c r="AT16" s="71" t="s">
        <v>85</v>
      </c>
      <c r="AU16" s="71" t="s">
        <v>85</v>
      </c>
      <c r="AV16" s="71" t="s">
        <v>85</v>
      </c>
      <c r="AW16" s="71" t="s">
        <v>85</v>
      </c>
      <c r="AX16" s="71" t="s">
        <v>85</v>
      </c>
      <c r="AY16" s="71" t="s">
        <v>85</v>
      </c>
      <c r="AZ16" s="71" t="s">
        <v>85</v>
      </c>
      <c r="BA16" s="71" t="s">
        <v>85</v>
      </c>
      <c r="BB16" s="10">
        <v>30</v>
      </c>
      <c r="BC16" s="263">
        <v>4</v>
      </c>
      <c r="BD16" s="10"/>
      <c r="BE16" s="10"/>
      <c r="BF16" s="10"/>
      <c r="BG16" s="11">
        <v>10</v>
      </c>
      <c r="BH16" s="11">
        <f>SUM(BB16:BG16)</f>
        <v>44</v>
      </c>
      <c r="BI16" s="265" t="s">
        <v>75</v>
      </c>
      <c r="BJ16" s="41"/>
    </row>
    <row r="17" spans="1:62" s="15" customFormat="1" ht="12.75" customHeight="1">
      <c r="A17" s="10" t="s">
        <v>76</v>
      </c>
      <c r="B17" s="10"/>
      <c r="C17" s="10"/>
      <c r="D17" s="102"/>
      <c r="E17" s="102"/>
      <c r="F17" s="102"/>
      <c r="G17" s="102"/>
      <c r="H17" s="102"/>
      <c r="I17" s="70" t="s">
        <v>82</v>
      </c>
      <c r="J17" s="70" t="s">
        <v>82</v>
      </c>
      <c r="K17" s="73"/>
      <c r="L17" s="264" t="s">
        <v>84</v>
      </c>
      <c r="M17" s="264" t="s">
        <v>84</v>
      </c>
      <c r="N17" s="73"/>
      <c r="O17" s="10"/>
      <c r="P17" s="102"/>
      <c r="Q17" s="70" t="s">
        <v>82</v>
      </c>
      <c r="R17" s="70" t="s">
        <v>82</v>
      </c>
      <c r="S17" s="71"/>
      <c r="T17" s="72" t="s">
        <v>81</v>
      </c>
      <c r="U17" s="72" t="s">
        <v>81</v>
      </c>
      <c r="V17" s="102"/>
      <c r="W17" s="71" t="s">
        <v>85</v>
      </c>
      <c r="X17" s="70" t="s">
        <v>83</v>
      </c>
      <c r="Y17" s="70" t="s">
        <v>83</v>
      </c>
      <c r="Z17" s="70" t="s">
        <v>83</v>
      </c>
      <c r="AA17" s="70" t="s">
        <v>83</v>
      </c>
      <c r="AB17" s="70" t="s">
        <v>83</v>
      </c>
      <c r="AC17" s="70" t="s">
        <v>83</v>
      </c>
      <c r="AD17" s="264" t="s">
        <v>83</v>
      </c>
      <c r="AE17" s="70" t="s">
        <v>83</v>
      </c>
      <c r="AF17" s="102"/>
      <c r="AG17" s="70"/>
      <c r="AH17" s="72"/>
      <c r="AI17" s="72"/>
      <c r="AJ17" s="10"/>
      <c r="AK17" s="10"/>
      <c r="AL17" s="10"/>
      <c r="AM17" s="74" t="s">
        <v>86</v>
      </c>
      <c r="AN17" s="74"/>
      <c r="AO17" s="70"/>
      <c r="AP17" s="72"/>
      <c r="AQ17" s="72"/>
      <c r="AR17" s="72"/>
      <c r="AS17" s="71"/>
      <c r="AT17" s="71"/>
      <c r="AU17" s="71"/>
      <c r="AV17" s="71"/>
      <c r="AW17" s="71"/>
      <c r="AX17" s="71"/>
      <c r="AY17" s="71"/>
      <c r="AZ17" s="71"/>
      <c r="BA17" s="71"/>
      <c r="BB17" s="10">
        <v>23</v>
      </c>
      <c r="BC17" s="263">
        <v>2</v>
      </c>
      <c r="BD17" s="10">
        <v>2</v>
      </c>
      <c r="BE17" s="10">
        <v>8</v>
      </c>
      <c r="BF17" s="10">
        <v>1</v>
      </c>
      <c r="BG17" s="11">
        <v>1</v>
      </c>
      <c r="BH17" s="11">
        <f>SUM(BB17:BG17)</f>
        <v>37</v>
      </c>
      <c r="BI17" s="265" t="s">
        <v>76</v>
      </c>
      <c r="BJ17" s="65"/>
    </row>
    <row r="18" spans="1:62" s="15" customFormat="1" ht="18.75" customHeight="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8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75">
        <f>SUM(BB14:BB17)</f>
        <v>113</v>
      </c>
      <c r="BC18" s="75">
        <f t="shared" ref="BC18:BH18" si="0">SUM(BC14:BC17)</f>
        <v>14</v>
      </c>
      <c r="BD18" s="75">
        <f t="shared" si="0"/>
        <v>2</v>
      </c>
      <c r="BE18" s="75">
        <f t="shared" si="0"/>
        <v>8</v>
      </c>
      <c r="BF18" s="75">
        <f t="shared" si="0"/>
        <v>1</v>
      </c>
      <c r="BG18" s="75">
        <f t="shared" si="0"/>
        <v>31</v>
      </c>
      <c r="BH18" s="75">
        <f t="shared" si="0"/>
        <v>169</v>
      </c>
      <c r="BI18" s="10"/>
      <c r="BJ18" s="65"/>
    </row>
    <row r="19" spans="1:62" s="15" customFormat="1" ht="12.75" customHeight="1">
      <c r="A19" s="146"/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8"/>
      <c r="AC19" s="148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50"/>
      <c r="BF19" s="63"/>
      <c r="BG19" s="41"/>
      <c r="BH19" s="41"/>
      <c r="BI19" s="65"/>
      <c r="BJ19" s="65"/>
    </row>
    <row r="20" spans="1:62" s="22" customFormat="1" ht="12.75" customHeight="1">
      <c r="A20" s="146"/>
      <c r="B20" s="586" t="s">
        <v>77</v>
      </c>
      <c r="C20" s="586"/>
      <c r="D20" s="586"/>
      <c r="E20" s="586"/>
      <c r="F20" s="586"/>
      <c r="G20" s="586"/>
      <c r="H20" s="147"/>
      <c r="I20" s="324" t="s">
        <v>110</v>
      </c>
      <c r="J20" s="324"/>
      <c r="K20" s="324"/>
      <c r="L20" s="324"/>
      <c r="M20" s="147"/>
      <c r="N20" s="324" t="s">
        <v>67</v>
      </c>
      <c r="O20" s="324"/>
      <c r="P20" s="324"/>
      <c r="Q20" s="324"/>
      <c r="R20" s="147"/>
      <c r="S20" s="147"/>
      <c r="T20" s="324" t="s">
        <v>78</v>
      </c>
      <c r="U20" s="324"/>
      <c r="V20" s="324"/>
      <c r="W20" s="324"/>
      <c r="X20" s="147"/>
      <c r="Y20" s="147"/>
      <c r="Z20" s="80" t="s">
        <v>69</v>
      </c>
      <c r="AA20" s="151"/>
      <c r="AB20" s="152"/>
      <c r="AC20" s="152"/>
      <c r="AD20" s="153"/>
      <c r="AE20" s="153"/>
      <c r="AF20" s="324" t="s">
        <v>313</v>
      </c>
      <c r="AG20" s="324"/>
      <c r="AH20" s="324"/>
      <c r="AI20" s="324"/>
      <c r="AJ20" s="85"/>
      <c r="AK20" s="324" t="s">
        <v>79</v>
      </c>
      <c r="AL20" s="324"/>
      <c r="AM20" s="324"/>
      <c r="AN20" s="324"/>
      <c r="AO20" s="324"/>
      <c r="AP20" s="153"/>
      <c r="AQ20" s="80" t="s">
        <v>80</v>
      </c>
      <c r="AR20" s="151"/>
      <c r="AS20" s="153"/>
      <c r="AT20" s="153"/>
      <c r="AU20" s="153"/>
      <c r="AV20" s="153"/>
      <c r="AW20" s="153"/>
      <c r="AX20" s="85" t="s">
        <v>71</v>
      </c>
      <c r="AY20" s="153"/>
      <c r="AZ20" s="153"/>
      <c r="BA20" s="153"/>
      <c r="BB20" s="153"/>
      <c r="BC20" s="153"/>
      <c r="BD20" s="153"/>
      <c r="BE20" s="151"/>
      <c r="BF20" s="151"/>
      <c r="BG20" s="65"/>
      <c r="BH20" s="65"/>
      <c r="BI20" s="66"/>
      <c r="BJ20" s="66"/>
    </row>
    <row r="21" spans="1:62" ht="18.75" customHeight="1">
      <c r="A21" s="154"/>
      <c r="B21" s="90"/>
      <c r="C21" s="90"/>
      <c r="D21" s="90"/>
      <c r="E21" s="90"/>
      <c r="F21" s="90"/>
      <c r="G21" s="90"/>
      <c r="H21" s="90"/>
      <c r="I21" s="90"/>
      <c r="J21" s="201"/>
      <c r="K21" s="90"/>
      <c r="L21" s="90"/>
      <c r="M21" s="90"/>
      <c r="N21" s="90"/>
      <c r="O21" s="571" t="s">
        <v>81</v>
      </c>
      <c r="P21" s="571"/>
      <c r="Q21" s="87"/>
      <c r="R21" s="90"/>
      <c r="S21" s="90"/>
      <c r="T21" s="90"/>
      <c r="U21" s="325" t="s">
        <v>82</v>
      </c>
      <c r="V21" s="326"/>
      <c r="W21" s="155"/>
      <c r="X21" s="155"/>
      <c r="Y21" s="90"/>
      <c r="Z21" s="90"/>
      <c r="AA21" s="327" t="s">
        <v>83</v>
      </c>
      <c r="AB21" s="327"/>
      <c r="AC21" s="89"/>
      <c r="AD21" s="90"/>
      <c r="AE21" s="90"/>
      <c r="AF21" s="90"/>
      <c r="AG21" s="201" t="s">
        <v>312</v>
      </c>
      <c r="AH21" s="90"/>
      <c r="AI21" s="90"/>
      <c r="AJ21" s="90"/>
      <c r="AK21" s="155"/>
      <c r="AL21" s="328" t="s">
        <v>85</v>
      </c>
      <c r="AM21" s="329"/>
      <c r="AN21" s="90"/>
      <c r="AO21" s="90"/>
      <c r="AP21" s="90"/>
      <c r="AQ21" s="90"/>
      <c r="AR21" s="330" t="s">
        <v>86</v>
      </c>
      <c r="AS21" s="330"/>
      <c r="AT21" s="90"/>
      <c r="AU21" s="90"/>
      <c r="AV21" s="90"/>
      <c r="AW21" s="90"/>
      <c r="AX21" s="90"/>
      <c r="AY21" s="331" t="s">
        <v>85</v>
      </c>
      <c r="AZ21" s="332"/>
      <c r="BA21" s="90"/>
      <c r="BB21" s="90"/>
      <c r="BC21" s="90"/>
      <c r="BD21" s="90"/>
      <c r="BE21" s="90"/>
      <c r="BF21" s="91"/>
      <c r="BG21" s="26"/>
      <c r="BH21" s="66"/>
      <c r="BI21" s="41"/>
    </row>
    <row r="22" spans="1:62" s="41" customFormat="1" ht="18.75" customHeight="1" thickBot="1">
      <c r="A22" s="90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246"/>
      <c r="P22" s="246"/>
      <c r="Q22" s="87"/>
      <c r="R22" s="90"/>
      <c r="S22" s="90"/>
      <c r="T22" s="90"/>
      <c r="U22" s="90"/>
      <c r="V22" s="90"/>
      <c r="W22" s="155"/>
      <c r="X22" s="155"/>
      <c r="Y22" s="90"/>
      <c r="Z22" s="90"/>
      <c r="AA22" s="90"/>
      <c r="AB22" s="90"/>
      <c r="AC22" s="89"/>
      <c r="AD22" s="90"/>
      <c r="AE22" s="90"/>
      <c r="AF22" s="90"/>
      <c r="AG22" s="90"/>
      <c r="AH22" s="90"/>
      <c r="AI22" s="90"/>
      <c r="AJ22" s="90"/>
      <c r="AK22" s="155"/>
      <c r="AL22" s="247"/>
      <c r="AM22" s="248"/>
      <c r="AN22" s="90"/>
      <c r="AO22" s="90"/>
      <c r="AP22" s="90"/>
      <c r="AQ22" s="90"/>
      <c r="AR22" s="155"/>
      <c r="AS22" s="155"/>
      <c r="AT22" s="90"/>
      <c r="AU22" s="90"/>
      <c r="AV22" s="90"/>
      <c r="AW22" s="90"/>
      <c r="AX22" s="90"/>
      <c r="AY22" s="249"/>
      <c r="AZ22" s="250"/>
      <c r="BA22" s="90"/>
      <c r="BB22" s="90"/>
      <c r="BC22" s="90"/>
      <c r="BD22" s="90"/>
      <c r="BE22" s="90"/>
      <c r="BF22" s="91"/>
      <c r="BG22" s="26"/>
      <c r="BH22" s="66"/>
    </row>
    <row r="23" spans="1:62" ht="12.75" customHeight="1">
      <c r="A23" s="537" t="s">
        <v>87</v>
      </c>
      <c r="B23" s="538"/>
      <c r="C23" s="538"/>
      <c r="D23" s="550" t="s">
        <v>88</v>
      </c>
      <c r="E23" s="550"/>
      <c r="F23" s="553" t="s">
        <v>0</v>
      </c>
      <c r="G23" s="553"/>
      <c r="H23" s="553"/>
      <c r="I23" s="553"/>
      <c r="J23" s="553"/>
      <c r="K23" s="553"/>
      <c r="L23" s="553"/>
      <c r="M23" s="553"/>
      <c r="N23" s="553"/>
      <c r="O23" s="553"/>
      <c r="P23" s="553"/>
      <c r="Q23" s="553"/>
      <c r="R23" s="553"/>
      <c r="S23" s="553"/>
      <c r="T23" s="553"/>
      <c r="U23" s="553"/>
      <c r="V23" s="553"/>
      <c r="W23" s="553"/>
      <c r="X23" s="553"/>
      <c r="Y23" s="553"/>
      <c r="Z23" s="553"/>
      <c r="AA23" s="554"/>
      <c r="AB23" s="559" t="s">
        <v>1</v>
      </c>
      <c r="AC23" s="560"/>
      <c r="AD23" s="565" t="s">
        <v>2</v>
      </c>
      <c r="AE23" s="553"/>
      <c r="AF23" s="553"/>
      <c r="AG23" s="553"/>
      <c r="AH23" s="553"/>
      <c r="AI23" s="553"/>
      <c r="AJ23" s="553"/>
      <c r="AK23" s="553"/>
      <c r="AL23" s="553"/>
      <c r="AM23" s="553"/>
      <c r="AN23" s="554"/>
      <c r="AO23" s="567" t="s">
        <v>3</v>
      </c>
      <c r="AP23" s="568"/>
      <c r="AQ23" s="568"/>
      <c r="AR23" s="568"/>
      <c r="AS23" s="568"/>
      <c r="AT23" s="568"/>
      <c r="AU23" s="568"/>
      <c r="AV23" s="568"/>
      <c r="AW23" s="568"/>
      <c r="AX23" s="568"/>
      <c r="AY23" s="568"/>
      <c r="AZ23" s="568"/>
      <c r="BA23" s="568"/>
      <c r="BB23" s="568"/>
      <c r="BC23" s="568"/>
      <c r="BD23" s="569"/>
      <c r="BE23" s="537" t="s">
        <v>4</v>
      </c>
      <c r="BF23" s="538"/>
      <c r="BG23" s="538"/>
      <c r="BH23" s="539"/>
    </row>
    <row r="24" spans="1:62" ht="14.25" customHeight="1">
      <c r="A24" s="540"/>
      <c r="B24" s="541"/>
      <c r="C24" s="541"/>
      <c r="D24" s="551"/>
      <c r="E24" s="551"/>
      <c r="F24" s="555"/>
      <c r="G24" s="555"/>
      <c r="H24" s="555"/>
      <c r="I24" s="555"/>
      <c r="J24" s="555"/>
      <c r="K24" s="555"/>
      <c r="L24" s="555"/>
      <c r="M24" s="555"/>
      <c r="N24" s="555"/>
      <c r="O24" s="555"/>
      <c r="P24" s="555"/>
      <c r="Q24" s="555"/>
      <c r="R24" s="555"/>
      <c r="S24" s="555"/>
      <c r="T24" s="555"/>
      <c r="U24" s="555"/>
      <c r="V24" s="555"/>
      <c r="W24" s="555"/>
      <c r="X24" s="555"/>
      <c r="Y24" s="555"/>
      <c r="Z24" s="555"/>
      <c r="AA24" s="556"/>
      <c r="AB24" s="561"/>
      <c r="AC24" s="562"/>
      <c r="AD24" s="566"/>
      <c r="AE24" s="555"/>
      <c r="AF24" s="555"/>
      <c r="AG24" s="555"/>
      <c r="AH24" s="555"/>
      <c r="AI24" s="555"/>
      <c r="AJ24" s="555"/>
      <c r="AK24" s="555"/>
      <c r="AL24" s="555"/>
      <c r="AM24" s="555"/>
      <c r="AN24" s="556"/>
      <c r="AO24" s="546">
        <v>1</v>
      </c>
      <c r="AP24" s="547"/>
      <c r="AQ24" s="547">
        <v>2</v>
      </c>
      <c r="AR24" s="548"/>
      <c r="AS24" s="546">
        <v>3</v>
      </c>
      <c r="AT24" s="547"/>
      <c r="AU24" s="547">
        <v>4</v>
      </c>
      <c r="AV24" s="548"/>
      <c r="AW24" s="546">
        <v>5</v>
      </c>
      <c r="AX24" s="547"/>
      <c r="AY24" s="547">
        <v>6</v>
      </c>
      <c r="AZ24" s="548"/>
      <c r="BA24" s="546">
        <v>7</v>
      </c>
      <c r="BB24" s="547"/>
      <c r="BC24" s="547">
        <v>8</v>
      </c>
      <c r="BD24" s="549"/>
      <c r="BE24" s="540"/>
      <c r="BF24" s="541"/>
      <c r="BG24" s="541"/>
      <c r="BH24" s="542"/>
    </row>
    <row r="25" spans="1:62" ht="39.75" customHeight="1" thickBot="1">
      <c r="A25" s="543"/>
      <c r="B25" s="544"/>
      <c r="C25" s="544"/>
      <c r="D25" s="552"/>
      <c r="E25" s="552"/>
      <c r="F25" s="557"/>
      <c r="G25" s="557"/>
      <c r="H25" s="557"/>
      <c r="I25" s="557"/>
      <c r="J25" s="557"/>
      <c r="K25" s="557"/>
      <c r="L25" s="557"/>
      <c r="M25" s="557"/>
      <c r="N25" s="557"/>
      <c r="O25" s="557"/>
      <c r="P25" s="557"/>
      <c r="Q25" s="557"/>
      <c r="R25" s="557"/>
      <c r="S25" s="557"/>
      <c r="T25" s="557"/>
      <c r="U25" s="557"/>
      <c r="V25" s="557"/>
      <c r="W25" s="557"/>
      <c r="X25" s="557"/>
      <c r="Y25" s="557"/>
      <c r="Z25" s="557"/>
      <c r="AA25" s="558"/>
      <c r="AB25" s="563"/>
      <c r="AC25" s="564"/>
      <c r="AD25" s="570" t="s">
        <v>5</v>
      </c>
      <c r="AE25" s="379"/>
      <c r="AF25" s="209" t="s">
        <v>89</v>
      </c>
      <c r="AG25" s="379" t="s">
        <v>6</v>
      </c>
      <c r="AH25" s="379"/>
      <c r="AI25" s="379" t="s">
        <v>7</v>
      </c>
      <c r="AJ25" s="379"/>
      <c r="AK25" s="379" t="s">
        <v>8</v>
      </c>
      <c r="AL25" s="379"/>
      <c r="AM25" s="379" t="s">
        <v>9</v>
      </c>
      <c r="AN25" s="380"/>
      <c r="AO25" s="212" t="s">
        <v>10</v>
      </c>
      <c r="AP25" s="210" t="s">
        <v>11</v>
      </c>
      <c r="AQ25" s="210" t="s">
        <v>10</v>
      </c>
      <c r="AR25" s="211" t="s">
        <v>11</v>
      </c>
      <c r="AS25" s="212" t="s">
        <v>10</v>
      </c>
      <c r="AT25" s="210" t="s">
        <v>11</v>
      </c>
      <c r="AU25" s="210" t="s">
        <v>10</v>
      </c>
      <c r="AV25" s="211" t="s">
        <v>11</v>
      </c>
      <c r="AW25" s="212" t="s">
        <v>10</v>
      </c>
      <c r="AX25" s="210" t="s">
        <v>11</v>
      </c>
      <c r="AY25" s="210" t="s">
        <v>10</v>
      </c>
      <c r="AZ25" s="211" t="s">
        <v>11</v>
      </c>
      <c r="BA25" s="212" t="s">
        <v>10</v>
      </c>
      <c r="BB25" s="210" t="s">
        <v>11</v>
      </c>
      <c r="BC25" s="210" t="s">
        <v>10</v>
      </c>
      <c r="BD25" s="251" t="s">
        <v>11</v>
      </c>
      <c r="BE25" s="543"/>
      <c r="BF25" s="544"/>
      <c r="BG25" s="544"/>
      <c r="BH25" s="545"/>
    </row>
    <row r="26" spans="1:62" s="27" customFormat="1" ht="18" customHeight="1" thickBot="1">
      <c r="A26" s="527" t="s">
        <v>215</v>
      </c>
      <c r="B26" s="528"/>
      <c r="C26" s="528"/>
      <c r="D26" s="528"/>
      <c r="E26" s="528"/>
      <c r="F26" s="528"/>
      <c r="G26" s="528"/>
      <c r="H26" s="528"/>
      <c r="I26" s="528"/>
      <c r="J26" s="528"/>
      <c r="K26" s="528"/>
      <c r="L26" s="528"/>
      <c r="M26" s="528"/>
      <c r="N26" s="528"/>
      <c r="O26" s="528"/>
      <c r="P26" s="528"/>
      <c r="Q26" s="528"/>
      <c r="R26" s="528"/>
      <c r="S26" s="528"/>
      <c r="T26" s="528"/>
      <c r="U26" s="528"/>
      <c r="V26" s="528"/>
      <c r="W26" s="528"/>
      <c r="X26" s="528"/>
      <c r="Y26" s="528"/>
      <c r="Z26" s="528"/>
      <c r="AA26" s="529"/>
      <c r="AB26" s="526">
        <f>SUM(AB28:AC38,AB40:AC49)</f>
        <v>32</v>
      </c>
      <c r="AC26" s="530"/>
      <c r="AD26" s="526">
        <v>960</v>
      </c>
      <c r="AE26" s="531"/>
      <c r="AF26" s="253">
        <f>SUM(AF28:AF38,AF40:AF49)</f>
        <v>476</v>
      </c>
      <c r="AG26" s="525">
        <f>SUM(AG28:AH38,AG40:AH49)</f>
        <v>158</v>
      </c>
      <c r="AH26" s="526"/>
      <c r="AI26" s="525">
        <f>SUM(AI28:AJ38,AI40:AJ49)</f>
        <v>318</v>
      </c>
      <c r="AJ26" s="526"/>
      <c r="AK26" s="525">
        <f>SUM(AK28:AL38,AK40:AL49)</f>
        <v>0</v>
      </c>
      <c r="AL26" s="526"/>
      <c r="AM26" s="525">
        <f>SUM(AM28:AN38,AM40:AN49)</f>
        <v>484</v>
      </c>
      <c r="AN26" s="526"/>
      <c r="AO26" s="254">
        <v>12</v>
      </c>
      <c r="AP26" s="254">
        <v>12</v>
      </c>
      <c r="AQ26" s="254">
        <v>12</v>
      </c>
      <c r="AR26" s="254">
        <v>12</v>
      </c>
      <c r="AS26" s="254">
        <v>4</v>
      </c>
      <c r="AT26" s="253">
        <v>4</v>
      </c>
      <c r="AU26" s="253">
        <v>2</v>
      </c>
      <c r="AV26" s="255">
        <v>2</v>
      </c>
      <c r="AW26" s="254">
        <v>0</v>
      </c>
      <c r="AX26" s="253">
        <v>0</v>
      </c>
      <c r="AY26" s="253">
        <v>0</v>
      </c>
      <c r="AZ26" s="255">
        <v>0</v>
      </c>
      <c r="BA26" s="254">
        <v>2</v>
      </c>
      <c r="BB26" s="253">
        <v>2</v>
      </c>
      <c r="BC26" s="253">
        <v>0</v>
      </c>
      <c r="BD26" s="255">
        <v>0</v>
      </c>
      <c r="BE26" s="532"/>
      <c r="BF26" s="533"/>
      <c r="BG26" s="533"/>
      <c r="BH26" s="534"/>
      <c r="BI26" s="63"/>
      <c r="BJ26" s="63"/>
    </row>
    <row r="27" spans="1:62" s="27" customFormat="1" ht="18.75" customHeight="1" thickBot="1">
      <c r="A27" s="483" t="s">
        <v>13</v>
      </c>
      <c r="B27" s="484"/>
      <c r="C27" s="484"/>
      <c r="D27" s="484"/>
      <c r="E27" s="484"/>
      <c r="F27" s="484"/>
      <c r="G27" s="484"/>
      <c r="H27" s="484"/>
      <c r="I27" s="484"/>
      <c r="J27" s="484"/>
      <c r="K27" s="484"/>
      <c r="L27" s="484"/>
      <c r="M27" s="484"/>
      <c r="N27" s="484"/>
      <c r="O27" s="484"/>
      <c r="P27" s="484"/>
      <c r="Q27" s="484"/>
      <c r="R27" s="484"/>
      <c r="S27" s="484"/>
      <c r="T27" s="484"/>
      <c r="U27" s="484"/>
      <c r="V27" s="484"/>
      <c r="W27" s="484"/>
      <c r="X27" s="484"/>
      <c r="Y27" s="484"/>
      <c r="Z27" s="484"/>
      <c r="AA27" s="485"/>
      <c r="AB27" s="347">
        <v>28</v>
      </c>
      <c r="AC27" s="535"/>
      <c r="AD27" s="347">
        <f>SUM(AD28:AE38)</f>
        <v>840</v>
      </c>
      <c r="AE27" s="536"/>
      <c r="AF27" s="252">
        <f>SUM(AF28:AF38)</f>
        <v>416</v>
      </c>
      <c r="AG27" s="346">
        <f>SUM(AG28:AH38)</f>
        <v>98</v>
      </c>
      <c r="AH27" s="347"/>
      <c r="AI27" s="346">
        <f>SUM(AI28:AJ38)</f>
        <v>318</v>
      </c>
      <c r="AJ27" s="347"/>
      <c r="AK27" s="346">
        <f>SUM(AK28:AL38)</f>
        <v>0</v>
      </c>
      <c r="AL27" s="347"/>
      <c r="AM27" s="346">
        <f>SUM(AM28:AN38)</f>
        <v>424</v>
      </c>
      <c r="AN27" s="347"/>
      <c r="AO27" s="220">
        <v>12</v>
      </c>
      <c r="AP27" s="220">
        <v>12</v>
      </c>
      <c r="AQ27" s="220">
        <v>12</v>
      </c>
      <c r="AR27" s="220">
        <v>12</v>
      </c>
      <c r="AS27" s="220">
        <v>2</v>
      </c>
      <c r="AT27" s="252">
        <v>2</v>
      </c>
      <c r="AU27" s="252">
        <v>0</v>
      </c>
      <c r="AV27" s="221">
        <v>0</v>
      </c>
      <c r="AW27" s="220">
        <v>0</v>
      </c>
      <c r="AX27" s="252">
        <v>0</v>
      </c>
      <c r="AY27" s="252">
        <v>0</v>
      </c>
      <c r="AZ27" s="221">
        <v>0</v>
      </c>
      <c r="BA27" s="220">
        <v>2</v>
      </c>
      <c r="BB27" s="252">
        <v>2</v>
      </c>
      <c r="BC27" s="252">
        <v>0</v>
      </c>
      <c r="BD27" s="221">
        <v>0</v>
      </c>
      <c r="BE27" s="522"/>
      <c r="BF27" s="523"/>
      <c r="BG27" s="523"/>
      <c r="BH27" s="524"/>
      <c r="BI27" s="63"/>
      <c r="BJ27" s="63"/>
    </row>
    <row r="28" spans="1:62" s="27" customFormat="1" ht="12" customHeight="1">
      <c r="A28" s="518" t="s">
        <v>318</v>
      </c>
      <c r="B28" s="518"/>
      <c r="C28" s="518"/>
      <c r="D28" s="499" t="s">
        <v>133</v>
      </c>
      <c r="E28" s="499"/>
      <c r="F28" s="514" t="s">
        <v>216</v>
      </c>
      <c r="G28" s="514"/>
      <c r="H28" s="514"/>
      <c r="I28" s="514"/>
      <c r="J28" s="514"/>
      <c r="K28" s="514"/>
      <c r="L28" s="514"/>
      <c r="M28" s="514"/>
      <c r="N28" s="514"/>
      <c r="O28" s="514"/>
      <c r="P28" s="514"/>
      <c r="Q28" s="514"/>
      <c r="R28" s="514"/>
      <c r="S28" s="514"/>
      <c r="T28" s="514"/>
      <c r="U28" s="514"/>
      <c r="V28" s="514"/>
      <c r="W28" s="514"/>
      <c r="X28" s="514"/>
      <c r="Y28" s="514"/>
      <c r="Z28" s="514"/>
      <c r="AA28" s="515"/>
      <c r="AB28" s="356">
        <v>2</v>
      </c>
      <c r="AC28" s="298"/>
      <c r="AD28" s="356">
        <v>60</v>
      </c>
      <c r="AE28" s="362"/>
      <c r="AF28" s="188">
        <v>30</v>
      </c>
      <c r="AG28" s="355">
        <v>20</v>
      </c>
      <c r="AH28" s="356"/>
      <c r="AI28" s="362">
        <v>10</v>
      </c>
      <c r="AJ28" s="362"/>
      <c r="AK28" s="362">
        <v>0</v>
      </c>
      <c r="AL28" s="362"/>
      <c r="AM28" s="362">
        <v>30</v>
      </c>
      <c r="AN28" s="298"/>
      <c r="AO28" s="194">
        <v>2</v>
      </c>
      <c r="AP28" s="188">
        <v>2</v>
      </c>
      <c r="AQ28" s="188"/>
      <c r="AR28" s="190"/>
      <c r="AS28" s="194"/>
      <c r="AT28" s="188"/>
      <c r="AU28" s="188"/>
      <c r="AV28" s="190"/>
      <c r="AW28" s="194"/>
      <c r="AX28" s="188"/>
      <c r="AY28" s="188"/>
      <c r="AZ28" s="190"/>
      <c r="BA28" s="194"/>
      <c r="BB28" s="188"/>
      <c r="BC28" s="188"/>
      <c r="BD28" s="190"/>
      <c r="BE28" s="519" t="s">
        <v>15</v>
      </c>
      <c r="BF28" s="520"/>
      <c r="BG28" s="520"/>
      <c r="BH28" s="521"/>
      <c r="BI28" s="63"/>
      <c r="BJ28" s="63"/>
    </row>
    <row r="29" spans="1:62" s="27" customFormat="1" ht="12" customHeight="1">
      <c r="A29" s="375" t="s">
        <v>318</v>
      </c>
      <c r="B29" s="375"/>
      <c r="C29" s="375"/>
      <c r="D29" s="322" t="s">
        <v>134</v>
      </c>
      <c r="E29" s="322"/>
      <c r="F29" s="516" t="s">
        <v>217</v>
      </c>
      <c r="G29" s="516"/>
      <c r="H29" s="516"/>
      <c r="I29" s="516"/>
      <c r="J29" s="516"/>
      <c r="K29" s="516"/>
      <c r="L29" s="516"/>
      <c r="M29" s="516"/>
      <c r="N29" s="516"/>
      <c r="O29" s="516"/>
      <c r="P29" s="516"/>
      <c r="Q29" s="516"/>
      <c r="R29" s="516"/>
      <c r="S29" s="516"/>
      <c r="T29" s="516"/>
      <c r="U29" s="516"/>
      <c r="V29" s="516"/>
      <c r="W29" s="516"/>
      <c r="X29" s="516"/>
      <c r="Y29" s="516"/>
      <c r="Z29" s="516"/>
      <c r="AA29" s="517"/>
      <c r="AB29" s="317">
        <v>2</v>
      </c>
      <c r="AC29" s="318"/>
      <c r="AD29" s="317">
        <v>60</v>
      </c>
      <c r="AE29" s="312"/>
      <c r="AF29" s="166">
        <v>30</v>
      </c>
      <c r="AG29" s="316">
        <v>20</v>
      </c>
      <c r="AH29" s="317"/>
      <c r="AI29" s="312">
        <v>10</v>
      </c>
      <c r="AJ29" s="312"/>
      <c r="AK29" s="312">
        <v>0</v>
      </c>
      <c r="AL29" s="312"/>
      <c r="AM29" s="312">
        <v>30</v>
      </c>
      <c r="AN29" s="318"/>
      <c r="AO29" s="144"/>
      <c r="AP29" s="142"/>
      <c r="AQ29" s="142">
        <v>2</v>
      </c>
      <c r="AR29" s="156">
        <v>2</v>
      </c>
      <c r="AS29" s="144"/>
      <c r="AT29" s="142"/>
      <c r="AU29" s="142"/>
      <c r="AV29" s="156"/>
      <c r="AW29" s="144"/>
      <c r="AX29" s="142"/>
      <c r="AY29" s="142"/>
      <c r="AZ29" s="156"/>
      <c r="BA29" s="144"/>
      <c r="BB29" s="142"/>
      <c r="BC29" s="142"/>
      <c r="BD29" s="156"/>
      <c r="BE29" s="513" t="s">
        <v>15</v>
      </c>
      <c r="BF29" s="441"/>
      <c r="BG29" s="441"/>
      <c r="BH29" s="442"/>
      <c r="BI29" s="63"/>
      <c r="BJ29" s="63"/>
    </row>
    <row r="30" spans="1:62" s="27" customFormat="1" ht="12" customHeight="1">
      <c r="A30" s="391" t="s">
        <v>112</v>
      </c>
      <c r="B30" s="392"/>
      <c r="C30" s="392"/>
      <c r="D30" s="364" t="s">
        <v>131</v>
      </c>
      <c r="E30" s="364"/>
      <c r="F30" s="514" t="s">
        <v>218</v>
      </c>
      <c r="G30" s="514"/>
      <c r="H30" s="514"/>
      <c r="I30" s="514"/>
      <c r="J30" s="514"/>
      <c r="K30" s="514"/>
      <c r="L30" s="514"/>
      <c r="M30" s="514"/>
      <c r="N30" s="514"/>
      <c r="O30" s="514"/>
      <c r="P30" s="514"/>
      <c r="Q30" s="514"/>
      <c r="R30" s="514"/>
      <c r="S30" s="514"/>
      <c r="T30" s="514"/>
      <c r="U30" s="514"/>
      <c r="V30" s="514"/>
      <c r="W30" s="514"/>
      <c r="X30" s="514"/>
      <c r="Y30" s="514"/>
      <c r="Z30" s="514"/>
      <c r="AA30" s="515"/>
      <c r="AB30" s="317">
        <v>4</v>
      </c>
      <c r="AC30" s="318"/>
      <c r="AD30" s="317">
        <v>120</v>
      </c>
      <c r="AE30" s="312"/>
      <c r="AF30" s="166">
        <v>60</v>
      </c>
      <c r="AG30" s="316">
        <v>0</v>
      </c>
      <c r="AH30" s="317"/>
      <c r="AI30" s="312">
        <v>60</v>
      </c>
      <c r="AJ30" s="312"/>
      <c r="AK30" s="312">
        <v>0</v>
      </c>
      <c r="AL30" s="312"/>
      <c r="AM30" s="312">
        <v>60</v>
      </c>
      <c r="AN30" s="318"/>
      <c r="AO30" s="144">
        <v>4</v>
      </c>
      <c r="AP30" s="142">
        <v>4</v>
      </c>
      <c r="AQ30" s="142"/>
      <c r="AR30" s="156"/>
      <c r="AS30" s="144"/>
      <c r="AT30" s="142"/>
      <c r="AU30" s="142"/>
      <c r="AV30" s="156"/>
      <c r="AW30" s="144"/>
      <c r="AX30" s="142"/>
      <c r="AY30" s="142"/>
      <c r="AZ30" s="156"/>
      <c r="BA30" s="144"/>
      <c r="BB30" s="142"/>
      <c r="BC30" s="142"/>
      <c r="BD30" s="156"/>
      <c r="BE30" s="513" t="s">
        <v>15</v>
      </c>
      <c r="BF30" s="441"/>
      <c r="BG30" s="441"/>
      <c r="BH30" s="442"/>
      <c r="BI30" s="63"/>
      <c r="BJ30" s="63"/>
    </row>
    <row r="31" spans="1:62" s="27" customFormat="1" ht="12" customHeight="1">
      <c r="A31" s="510" t="s">
        <v>112</v>
      </c>
      <c r="B31" s="511"/>
      <c r="C31" s="512"/>
      <c r="D31" s="415" t="s">
        <v>132</v>
      </c>
      <c r="E31" s="416"/>
      <c r="F31" s="343" t="s">
        <v>219</v>
      </c>
      <c r="G31" s="344"/>
      <c r="H31" s="344"/>
      <c r="I31" s="344"/>
      <c r="J31" s="344"/>
      <c r="K31" s="344"/>
      <c r="L31" s="344"/>
      <c r="M31" s="344"/>
      <c r="N31" s="344"/>
      <c r="O31" s="344"/>
      <c r="P31" s="344"/>
      <c r="Q31" s="344"/>
      <c r="R31" s="344"/>
      <c r="S31" s="344"/>
      <c r="T31" s="344"/>
      <c r="U31" s="344"/>
      <c r="V31" s="344"/>
      <c r="W31" s="344"/>
      <c r="X31" s="344"/>
      <c r="Y31" s="344"/>
      <c r="Z31" s="344"/>
      <c r="AA31" s="345"/>
      <c r="AB31" s="341">
        <v>4</v>
      </c>
      <c r="AC31" s="342"/>
      <c r="AD31" s="341">
        <v>120</v>
      </c>
      <c r="AE31" s="317"/>
      <c r="AF31" s="168">
        <v>60</v>
      </c>
      <c r="AG31" s="316">
        <v>0</v>
      </c>
      <c r="AH31" s="317"/>
      <c r="AI31" s="316">
        <v>60</v>
      </c>
      <c r="AJ31" s="317"/>
      <c r="AK31" s="316">
        <v>0</v>
      </c>
      <c r="AL31" s="317"/>
      <c r="AM31" s="316">
        <v>60</v>
      </c>
      <c r="AN31" s="342"/>
      <c r="AO31" s="144"/>
      <c r="AP31" s="142"/>
      <c r="AQ31" s="142">
        <v>4</v>
      </c>
      <c r="AR31" s="156">
        <v>4</v>
      </c>
      <c r="AS31" s="144"/>
      <c r="AT31" s="142"/>
      <c r="AU31" s="142"/>
      <c r="AV31" s="156"/>
      <c r="AW31" s="144"/>
      <c r="AX31" s="142"/>
      <c r="AY31" s="142"/>
      <c r="AZ31" s="156"/>
      <c r="BA31" s="144"/>
      <c r="BB31" s="142"/>
      <c r="BC31" s="142"/>
      <c r="BD31" s="156"/>
      <c r="BE31" s="302" t="s">
        <v>15</v>
      </c>
      <c r="BF31" s="303"/>
      <c r="BG31" s="303"/>
      <c r="BH31" s="304"/>
      <c r="BI31" s="63"/>
      <c r="BJ31" s="63"/>
    </row>
    <row r="32" spans="1:62" s="27" customFormat="1" ht="12" customHeight="1">
      <c r="A32" s="391" t="s">
        <v>201</v>
      </c>
      <c r="B32" s="392"/>
      <c r="C32" s="392"/>
      <c r="D32" s="364" t="s">
        <v>129</v>
      </c>
      <c r="E32" s="364"/>
      <c r="F32" s="343" t="s">
        <v>220</v>
      </c>
      <c r="G32" s="344"/>
      <c r="H32" s="344"/>
      <c r="I32" s="344"/>
      <c r="J32" s="344"/>
      <c r="K32" s="344"/>
      <c r="L32" s="344"/>
      <c r="M32" s="344"/>
      <c r="N32" s="344"/>
      <c r="O32" s="344"/>
      <c r="P32" s="344"/>
      <c r="Q32" s="344"/>
      <c r="R32" s="344"/>
      <c r="S32" s="344"/>
      <c r="T32" s="344"/>
      <c r="U32" s="344"/>
      <c r="V32" s="344"/>
      <c r="W32" s="344"/>
      <c r="X32" s="344"/>
      <c r="Y32" s="344"/>
      <c r="Z32" s="344"/>
      <c r="AA32" s="345"/>
      <c r="AB32" s="317">
        <v>4</v>
      </c>
      <c r="AC32" s="318"/>
      <c r="AD32" s="317">
        <v>120</v>
      </c>
      <c r="AE32" s="312"/>
      <c r="AF32" s="166">
        <v>60</v>
      </c>
      <c r="AG32" s="316">
        <v>0</v>
      </c>
      <c r="AH32" s="317"/>
      <c r="AI32" s="312">
        <v>60</v>
      </c>
      <c r="AJ32" s="312"/>
      <c r="AK32" s="312">
        <v>0</v>
      </c>
      <c r="AL32" s="312"/>
      <c r="AM32" s="312">
        <v>60</v>
      </c>
      <c r="AN32" s="318"/>
      <c r="AO32" s="144">
        <v>4</v>
      </c>
      <c r="AP32" s="142">
        <v>4</v>
      </c>
      <c r="AQ32" s="142"/>
      <c r="AR32" s="156"/>
      <c r="AS32" s="144"/>
      <c r="AT32" s="142"/>
      <c r="AU32" s="142"/>
      <c r="AV32" s="156"/>
      <c r="AW32" s="144"/>
      <c r="AX32" s="142"/>
      <c r="AY32" s="142"/>
      <c r="AZ32" s="156"/>
      <c r="BA32" s="144"/>
      <c r="BB32" s="142"/>
      <c r="BC32" s="142"/>
      <c r="BD32" s="156"/>
      <c r="BE32" s="513" t="s">
        <v>15</v>
      </c>
      <c r="BF32" s="441"/>
      <c r="BG32" s="441"/>
      <c r="BH32" s="442"/>
      <c r="BI32" s="63"/>
      <c r="BJ32" s="63"/>
    </row>
    <row r="33" spans="1:62" s="27" customFormat="1" ht="12" customHeight="1">
      <c r="A33" s="391" t="s">
        <v>201</v>
      </c>
      <c r="B33" s="392"/>
      <c r="C33" s="392"/>
      <c r="D33" s="364" t="s">
        <v>130</v>
      </c>
      <c r="E33" s="364"/>
      <c r="F33" s="343" t="s">
        <v>221</v>
      </c>
      <c r="G33" s="344"/>
      <c r="H33" s="344"/>
      <c r="I33" s="344"/>
      <c r="J33" s="344"/>
      <c r="K33" s="344"/>
      <c r="L33" s="344"/>
      <c r="M33" s="344"/>
      <c r="N33" s="344"/>
      <c r="O33" s="344"/>
      <c r="P33" s="344"/>
      <c r="Q33" s="344"/>
      <c r="R33" s="344"/>
      <c r="S33" s="344"/>
      <c r="T33" s="344"/>
      <c r="U33" s="344"/>
      <c r="V33" s="344"/>
      <c r="W33" s="344"/>
      <c r="X33" s="344"/>
      <c r="Y33" s="344"/>
      <c r="Z33" s="344"/>
      <c r="AA33" s="345"/>
      <c r="AB33" s="317">
        <v>4</v>
      </c>
      <c r="AC33" s="318"/>
      <c r="AD33" s="317">
        <v>120</v>
      </c>
      <c r="AE33" s="312"/>
      <c r="AF33" s="166">
        <v>60</v>
      </c>
      <c r="AG33" s="316">
        <v>0</v>
      </c>
      <c r="AH33" s="317"/>
      <c r="AI33" s="312">
        <v>60</v>
      </c>
      <c r="AJ33" s="312"/>
      <c r="AK33" s="312">
        <v>0</v>
      </c>
      <c r="AL33" s="312"/>
      <c r="AM33" s="312">
        <v>60</v>
      </c>
      <c r="AN33" s="318"/>
      <c r="AO33" s="144"/>
      <c r="AP33" s="142"/>
      <c r="AQ33" s="142">
        <v>4</v>
      </c>
      <c r="AR33" s="156">
        <v>4</v>
      </c>
      <c r="AS33" s="144"/>
      <c r="AT33" s="142"/>
      <c r="AU33" s="142"/>
      <c r="AV33" s="156"/>
      <c r="AW33" s="144"/>
      <c r="AX33" s="142"/>
      <c r="AY33" s="142"/>
      <c r="AZ33" s="156"/>
      <c r="BA33" s="144"/>
      <c r="BB33" s="142"/>
      <c r="BC33" s="142"/>
      <c r="BD33" s="156"/>
      <c r="BE33" s="513" t="s">
        <v>15</v>
      </c>
      <c r="BF33" s="441"/>
      <c r="BG33" s="441"/>
      <c r="BH33" s="442"/>
      <c r="BI33" s="63"/>
      <c r="BJ33" s="63"/>
    </row>
    <row r="34" spans="1:62" s="27" customFormat="1" ht="12" customHeight="1">
      <c r="A34" s="376" t="s">
        <v>121</v>
      </c>
      <c r="B34" s="377"/>
      <c r="C34" s="378"/>
      <c r="D34" s="381" t="s">
        <v>140</v>
      </c>
      <c r="E34" s="382"/>
      <c r="F34" s="348" t="s">
        <v>263</v>
      </c>
      <c r="G34" s="349"/>
      <c r="H34" s="349"/>
      <c r="I34" s="349"/>
      <c r="J34" s="349"/>
      <c r="K34" s="349"/>
      <c r="L34" s="349"/>
      <c r="M34" s="349"/>
      <c r="N34" s="349"/>
      <c r="O34" s="349"/>
      <c r="P34" s="349"/>
      <c r="Q34" s="349"/>
      <c r="R34" s="349"/>
      <c r="S34" s="349"/>
      <c r="T34" s="349"/>
      <c r="U34" s="349"/>
      <c r="V34" s="349"/>
      <c r="W34" s="349"/>
      <c r="X34" s="349"/>
      <c r="Y34" s="349"/>
      <c r="Z34" s="349"/>
      <c r="AA34" s="350"/>
      <c r="AB34" s="341">
        <v>2</v>
      </c>
      <c r="AC34" s="342"/>
      <c r="AD34" s="341">
        <v>60</v>
      </c>
      <c r="AE34" s="317"/>
      <c r="AF34" s="168">
        <v>30</v>
      </c>
      <c r="AG34" s="316">
        <v>0</v>
      </c>
      <c r="AH34" s="317"/>
      <c r="AI34" s="316">
        <v>30</v>
      </c>
      <c r="AJ34" s="317"/>
      <c r="AK34" s="316">
        <v>0</v>
      </c>
      <c r="AL34" s="317"/>
      <c r="AM34" s="316">
        <v>30</v>
      </c>
      <c r="AN34" s="342"/>
      <c r="AO34" s="144">
        <v>2</v>
      </c>
      <c r="AP34" s="142">
        <v>2</v>
      </c>
      <c r="AQ34" s="142"/>
      <c r="AR34" s="156"/>
      <c r="AS34" s="144"/>
      <c r="AT34" s="142"/>
      <c r="AU34" s="142"/>
      <c r="AV34" s="156"/>
      <c r="AW34" s="144"/>
      <c r="AX34" s="142"/>
      <c r="AY34" s="142"/>
      <c r="AZ34" s="156"/>
      <c r="BA34" s="144"/>
      <c r="BB34" s="142"/>
      <c r="BC34" s="142"/>
      <c r="BD34" s="156"/>
      <c r="BE34" s="302" t="s">
        <v>15</v>
      </c>
      <c r="BF34" s="303"/>
      <c r="BG34" s="303"/>
      <c r="BH34" s="304"/>
      <c r="BI34" s="63"/>
      <c r="BJ34" s="63"/>
    </row>
    <row r="35" spans="1:62" s="27" customFormat="1" ht="26.25" customHeight="1">
      <c r="A35" s="375" t="s">
        <v>160</v>
      </c>
      <c r="B35" s="375"/>
      <c r="C35" s="375"/>
      <c r="D35" s="312" t="s">
        <v>325</v>
      </c>
      <c r="E35" s="312"/>
      <c r="F35" s="500" t="s">
        <v>111</v>
      </c>
      <c r="G35" s="500"/>
      <c r="H35" s="500"/>
      <c r="I35" s="500"/>
      <c r="J35" s="500"/>
      <c r="K35" s="500"/>
      <c r="L35" s="500"/>
      <c r="M35" s="500"/>
      <c r="N35" s="500"/>
      <c r="O35" s="500"/>
      <c r="P35" s="500"/>
      <c r="Q35" s="500"/>
      <c r="R35" s="500"/>
      <c r="S35" s="500"/>
      <c r="T35" s="500"/>
      <c r="U35" s="500"/>
      <c r="V35" s="500"/>
      <c r="W35" s="500"/>
      <c r="X35" s="500"/>
      <c r="Y35" s="500"/>
      <c r="Z35" s="500"/>
      <c r="AA35" s="501"/>
      <c r="AB35" s="352">
        <v>2</v>
      </c>
      <c r="AC35" s="383"/>
      <c r="AD35" s="341">
        <v>60</v>
      </c>
      <c r="AE35" s="317"/>
      <c r="AF35" s="168">
        <v>26</v>
      </c>
      <c r="AG35" s="381">
        <v>18</v>
      </c>
      <c r="AH35" s="382"/>
      <c r="AI35" s="381">
        <v>8</v>
      </c>
      <c r="AJ35" s="382"/>
      <c r="AK35" s="381">
        <v>0</v>
      </c>
      <c r="AL35" s="382"/>
      <c r="AM35" s="381">
        <v>34</v>
      </c>
      <c r="AN35" s="384"/>
      <c r="AO35" s="144"/>
      <c r="AP35" s="142"/>
      <c r="AQ35" s="142"/>
      <c r="AR35" s="156"/>
      <c r="AS35" s="144"/>
      <c r="AT35" s="142"/>
      <c r="AU35" s="142"/>
      <c r="AV35" s="156"/>
      <c r="AW35" s="144"/>
      <c r="AX35" s="142"/>
      <c r="AY35" s="142"/>
      <c r="AZ35" s="156"/>
      <c r="BA35" s="144">
        <v>2</v>
      </c>
      <c r="BB35" s="142">
        <v>2</v>
      </c>
      <c r="BC35" s="142"/>
      <c r="BD35" s="156"/>
      <c r="BE35" s="302" t="s">
        <v>15</v>
      </c>
      <c r="BF35" s="303"/>
      <c r="BG35" s="303"/>
      <c r="BH35" s="304"/>
      <c r="BI35" s="63"/>
      <c r="BJ35" s="63"/>
    </row>
    <row r="36" spans="1:62" s="27" customFormat="1" ht="12" customHeight="1">
      <c r="A36" s="375" t="s">
        <v>122</v>
      </c>
      <c r="B36" s="375"/>
      <c r="C36" s="375"/>
      <c r="D36" s="322" t="s">
        <v>142</v>
      </c>
      <c r="E36" s="322"/>
      <c r="F36" s="348" t="s">
        <v>222</v>
      </c>
      <c r="G36" s="349"/>
      <c r="H36" s="349"/>
      <c r="I36" s="349"/>
      <c r="J36" s="349"/>
      <c r="K36" s="349"/>
      <c r="L36" s="349"/>
      <c r="M36" s="349"/>
      <c r="N36" s="349"/>
      <c r="O36" s="349"/>
      <c r="P36" s="349"/>
      <c r="Q36" s="349"/>
      <c r="R36" s="349"/>
      <c r="S36" s="349"/>
      <c r="T36" s="349"/>
      <c r="U36" s="349"/>
      <c r="V36" s="349"/>
      <c r="W36" s="349"/>
      <c r="X36" s="349"/>
      <c r="Y36" s="349"/>
      <c r="Z36" s="349"/>
      <c r="AA36" s="350"/>
      <c r="AB36" s="352">
        <v>2</v>
      </c>
      <c r="AC36" s="383"/>
      <c r="AD36" s="341">
        <v>60</v>
      </c>
      <c r="AE36" s="317"/>
      <c r="AF36" s="168">
        <v>30</v>
      </c>
      <c r="AG36" s="381">
        <v>20</v>
      </c>
      <c r="AH36" s="382"/>
      <c r="AI36" s="381">
        <v>10</v>
      </c>
      <c r="AJ36" s="382"/>
      <c r="AK36" s="381">
        <v>0</v>
      </c>
      <c r="AL36" s="382"/>
      <c r="AM36" s="381">
        <v>30</v>
      </c>
      <c r="AN36" s="384"/>
      <c r="AO36" s="144"/>
      <c r="AP36" s="142"/>
      <c r="AQ36" s="142">
        <v>2</v>
      </c>
      <c r="AR36" s="156">
        <v>2</v>
      </c>
      <c r="AS36" s="144"/>
      <c r="AT36" s="142"/>
      <c r="AU36" s="142"/>
      <c r="AV36" s="156"/>
      <c r="AW36" s="144"/>
      <c r="AX36" s="142"/>
      <c r="AY36" s="142"/>
      <c r="AZ36" s="156"/>
      <c r="BA36" s="144"/>
      <c r="BB36" s="142"/>
      <c r="BC36" s="142"/>
      <c r="BD36" s="156"/>
      <c r="BE36" s="302" t="s">
        <v>15</v>
      </c>
      <c r="BF36" s="303"/>
      <c r="BG36" s="303"/>
      <c r="BH36" s="304"/>
      <c r="BI36" s="63"/>
      <c r="BJ36" s="63"/>
    </row>
    <row r="37" spans="1:62" s="27" customFormat="1" ht="12" customHeight="1">
      <c r="A37" s="375" t="s">
        <v>115</v>
      </c>
      <c r="B37" s="375"/>
      <c r="C37" s="375"/>
      <c r="D37" s="322" t="s">
        <v>135</v>
      </c>
      <c r="E37" s="322"/>
      <c r="F37" s="349" t="s">
        <v>223</v>
      </c>
      <c r="G37" s="349"/>
      <c r="H37" s="349"/>
      <c r="I37" s="349"/>
      <c r="J37" s="349"/>
      <c r="K37" s="349"/>
      <c r="L37" s="349"/>
      <c r="M37" s="349"/>
      <c r="N37" s="349"/>
      <c r="O37" s="349"/>
      <c r="P37" s="349"/>
      <c r="Q37" s="349"/>
      <c r="R37" s="349"/>
      <c r="S37" s="349"/>
      <c r="T37" s="349"/>
      <c r="U37" s="349"/>
      <c r="V37" s="349"/>
      <c r="W37" s="349"/>
      <c r="X37" s="349"/>
      <c r="Y37" s="349"/>
      <c r="Z37" s="349"/>
      <c r="AA37" s="350"/>
      <c r="AB37" s="387">
        <v>2</v>
      </c>
      <c r="AC37" s="384"/>
      <c r="AD37" s="341">
        <v>60</v>
      </c>
      <c r="AE37" s="317"/>
      <c r="AF37" s="168">
        <v>30</v>
      </c>
      <c r="AG37" s="381">
        <v>20</v>
      </c>
      <c r="AH37" s="382"/>
      <c r="AI37" s="381">
        <v>10</v>
      </c>
      <c r="AJ37" s="382"/>
      <c r="AK37" s="381">
        <v>0</v>
      </c>
      <c r="AL37" s="382"/>
      <c r="AM37" s="381">
        <v>30</v>
      </c>
      <c r="AN37" s="384"/>
      <c r="AO37" s="144"/>
      <c r="AP37" s="142"/>
      <c r="AQ37" s="142"/>
      <c r="AR37" s="156"/>
      <c r="AS37" s="144">
        <v>2</v>
      </c>
      <c r="AT37" s="142">
        <v>2</v>
      </c>
      <c r="AU37" s="142"/>
      <c r="AV37" s="156"/>
      <c r="AW37" s="144"/>
      <c r="AX37" s="142"/>
      <c r="AY37" s="142"/>
      <c r="AZ37" s="156"/>
      <c r="BA37" s="144"/>
      <c r="BB37" s="142"/>
      <c r="BC37" s="142"/>
      <c r="BD37" s="156"/>
      <c r="BE37" s="302" t="s">
        <v>15</v>
      </c>
      <c r="BF37" s="303"/>
      <c r="BG37" s="303"/>
      <c r="BH37" s="304"/>
      <c r="BI37" s="63"/>
      <c r="BJ37" s="63"/>
    </row>
    <row r="38" spans="1:62" s="27" customFormat="1" ht="12" customHeight="1" thickBot="1">
      <c r="A38" s="506" t="s">
        <v>160</v>
      </c>
      <c r="B38" s="506"/>
      <c r="C38" s="506"/>
      <c r="D38" s="363" t="s">
        <v>126</v>
      </c>
      <c r="E38" s="363"/>
      <c r="F38" s="502" t="s">
        <v>24</v>
      </c>
      <c r="G38" s="503"/>
      <c r="H38" s="503"/>
      <c r="I38" s="503"/>
      <c r="J38" s="503"/>
      <c r="K38" s="503"/>
      <c r="L38" s="503"/>
      <c r="M38" s="503"/>
      <c r="N38" s="503"/>
      <c r="O38" s="503"/>
      <c r="P38" s="503"/>
      <c r="Q38" s="503"/>
      <c r="R38" s="503"/>
      <c r="S38" s="503"/>
      <c r="T38" s="503"/>
      <c r="U38" s="503"/>
      <c r="V38" s="503"/>
      <c r="W38" s="503"/>
      <c r="X38" s="503"/>
      <c r="Y38" s="503"/>
      <c r="Z38" s="503"/>
      <c r="AA38" s="504"/>
      <c r="AB38" s="352">
        <v>0</v>
      </c>
      <c r="AC38" s="383"/>
      <c r="AD38" s="191"/>
      <c r="AE38" s="193"/>
      <c r="AF38" s="191"/>
      <c r="AG38" s="388"/>
      <c r="AH38" s="389"/>
      <c r="AI38" s="388"/>
      <c r="AJ38" s="389"/>
      <c r="AK38" s="200"/>
      <c r="AL38" s="195"/>
      <c r="AM38" s="200"/>
      <c r="AN38" s="199"/>
      <c r="AO38" s="193"/>
      <c r="AP38" s="187" t="s">
        <v>25</v>
      </c>
      <c r="AQ38" s="187"/>
      <c r="AR38" s="189" t="s">
        <v>25</v>
      </c>
      <c r="AS38" s="193"/>
      <c r="AT38" s="187" t="s">
        <v>25</v>
      </c>
      <c r="AU38" s="187"/>
      <c r="AV38" s="189" t="s">
        <v>25</v>
      </c>
      <c r="AW38" s="193"/>
      <c r="AX38" s="187"/>
      <c r="AY38" s="187"/>
      <c r="AZ38" s="189"/>
      <c r="BA38" s="193"/>
      <c r="BB38" s="187"/>
      <c r="BC38" s="187"/>
      <c r="BD38" s="189"/>
      <c r="BE38" s="398" t="s">
        <v>15</v>
      </c>
      <c r="BF38" s="399"/>
      <c r="BG38" s="399"/>
      <c r="BH38" s="400"/>
      <c r="BI38" s="63"/>
      <c r="BJ38" s="63"/>
    </row>
    <row r="39" spans="1:62" s="27" customFormat="1" ht="17.25" customHeight="1" thickBot="1">
      <c r="A39" s="507" t="s">
        <v>26</v>
      </c>
      <c r="B39" s="508"/>
      <c r="C39" s="508"/>
      <c r="D39" s="508"/>
      <c r="E39" s="508"/>
      <c r="F39" s="508"/>
      <c r="G39" s="508"/>
      <c r="H39" s="508"/>
      <c r="I39" s="508"/>
      <c r="J39" s="508"/>
      <c r="K39" s="508"/>
      <c r="L39" s="508"/>
      <c r="M39" s="508"/>
      <c r="N39" s="508"/>
      <c r="O39" s="508"/>
      <c r="P39" s="508"/>
      <c r="Q39" s="508"/>
      <c r="R39" s="508"/>
      <c r="S39" s="508"/>
      <c r="T39" s="508"/>
      <c r="U39" s="508"/>
      <c r="V39" s="508"/>
      <c r="W39" s="508"/>
      <c r="X39" s="508"/>
      <c r="Y39" s="508"/>
      <c r="Z39" s="508"/>
      <c r="AA39" s="509"/>
      <c r="AB39" s="505">
        <v>4</v>
      </c>
      <c r="AC39" s="386"/>
      <c r="AD39" s="402">
        <v>120</v>
      </c>
      <c r="AE39" s="347"/>
      <c r="AF39" s="214">
        <v>60</v>
      </c>
      <c r="AG39" s="385">
        <v>60</v>
      </c>
      <c r="AH39" s="401"/>
      <c r="AI39" s="385">
        <f>AI40+AI43</f>
        <v>0</v>
      </c>
      <c r="AJ39" s="401"/>
      <c r="AK39" s="385">
        <f>AK40+AK43</f>
        <v>0</v>
      </c>
      <c r="AL39" s="401"/>
      <c r="AM39" s="385">
        <v>60</v>
      </c>
      <c r="AN39" s="386"/>
      <c r="AO39" s="243">
        <f t="shared" ref="AO39:BB39" si="1">AO40+AO41+AO42+AO43+AO49</f>
        <v>0</v>
      </c>
      <c r="AP39" s="244">
        <f t="shared" si="1"/>
        <v>0</v>
      </c>
      <c r="AQ39" s="244">
        <f t="shared" si="1"/>
        <v>0</v>
      </c>
      <c r="AR39" s="245">
        <f t="shared" si="1"/>
        <v>0</v>
      </c>
      <c r="AS39" s="243">
        <v>2</v>
      </c>
      <c r="AT39" s="244">
        <v>2</v>
      </c>
      <c r="AU39" s="244">
        <f t="shared" si="1"/>
        <v>2</v>
      </c>
      <c r="AV39" s="245">
        <f t="shared" si="1"/>
        <v>2</v>
      </c>
      <c r="AW39" s="243">
        <f t="shared" si="1"/>
        <v>0</v>
      </c>
      <c r="AX39" s="244">
        <f t="shared" si="1"/>
        <v>0</v>
      </c>
      <c r="AY39" s="244">
        <f t="shared" si="1"/>
        <v>0</v>
      </c>
      <c r="AZ39" s="245">
        <f t="shared" si="1"/>
        <v>0</v>
      </c>
      <c r="BA39" s="243">
        <f t="shared" si="1"/>
        <v>0</v>
      </c>
      <c r="BB39" s="244">
        <f t="shared" si="1"/>
        <v>0</v>
      </c>
      <c r="BC39" s="244">
        <v>0</v>
      </c>
      <c r="BD39" s="245">
        <f>BD40+BD41+BD42+BD43+BD49</f>
        <v>0</v>
      </c>
      <c r="BE39" s="305"/>
      <c r="BF39" s="305"/>
      <c r="BG39" s="305"/>
      <c r="BH39" s="306"/>
      <c r="BI39" s="63"/>
      <c r="BJ39" s="63"/>
    </row>
    <row r="40" spans="1:62" s="27" customFormat="1" ht="12" customHeight="1">
      <c r="A40" s="490" t="s">
        <v>319</v>
      </c>
      <c r="B40" s="491"/>
      <c r="C40" s="492"/>
      <c r="D40" s="365" t="s">
        <v>137</v>
      </c>
      <c r="E40" s="366"/>
      <c r="F40" s="336" t="s">
        <v>207</v>
      </c>
      <c r="G40" s="337"/>
      <c r="H40" s="337"/>
      <c r="I40" s="337"/>
      <c r="J40" s="337"/>
      <c r="K40" s="337"/>
      <c r="L40" s="337"/>
      <c r="M40" s="337"/>
      <c r="N40" s="337"/>
      <c r="O40" s="337"/>
      <c r="P40" s="337"/>
      <c r="Q40" s="337"/>
      <c r="R40" s="337"/>
      <c r="S40" s="337"/>
      <c r="T40" s="337"/>
      <c r="U40" s="337"/>
      <c r="V40" s="337"/>
      <c r="W40" s="337"/>
      <c r="X40" s="337"/>
      <c r="Y40" s="337"/>
      <c r="Z40" s="337"/>
      <c r="AA40" s="338"/>
      <c r="AB40" s="367">
        <v>2</v>
      </c>
      <c r="AC40" s="368"/>
      <c r="AD40" s="367">
        <v>60</v>
      </c>
      <c r="AE40" s="371"/>
      <c r="AF40" s="498">
        <v>30</v>
      </c>
      <c r="AG40" s="373">
        <v>30</v>
      </c>
      <c r="AH40" s="371"/>
      <c r="AI40" s="373">
        <v>0</v>
      </c>
      <c r="AJ40" s="371"/>
      <c r="AK40" s="373">
        <v>0</v>
      </c>
      <c r="AL40" s="371"/>
      <c r="AM40" s="373">
        <v>30</v>
      </c>
      <c r="AN40" s="367"/>
      <c r="AO40" s="333"/>
      <c r="AP40" s="334"/>
      <c r="AQ40" s="334"/>
      <c r="AR40" s="335"/>
      <c r="AS40" s="333"/>
      <c r="AT40" s="334"/>
      <c r="AU40" s="334">
        <v>2</v>
      </c>
      <c r="AV40" s="335">
        <v>2</v>
      </c>
      <c r="AW40" s="333"/>
      <c r="AX40" s="334"/>
      <c r="AY40" s="334"/>
      <c r="AZ40" s="335"/>
      <c r="BA40" s="333"/>
      <c r="BB40" s="334"/>
      <c r="BC40" s="334"/>
      <c r="BD40" s="296"/>
      <c r="BE40" s="403" t="s">
        <v>15</v>
      </c>
      <c r="BF40" s="403"/>
      <c r="BG40" s="403"/>
      <c r="BH40" s="404"/>
      <c r="BI40" s="63"/>
      <c r="BJ40" s="63"/>
    </row>
    <row r="41" spans="1:62" s="27" customFormat="1" ht="12" customHeight="1">
      <c r="A41" s="391" t="s">
        <v>116</v>
      </c>
      <c r="B41" s="392"/>
      <c r="C41" s="392"/>
      <c r="D41" s="415" t="s">
        <v>138</v>
      </c>
      <c r="E41" s="416"/>
      <c r="F41" s="339" t="s">
        <v>208</v>
      </c>
      <c r="G41" s="339"/>
      <c r="H41" s="339"/>
      <c r="I41" s="339"/>
      <c r="J41" s="339"/>
      <c r="K41" s="339"/>
      <c r="L41" s="339"/>
      <c r="M41" s="339"/>
      <c r="N41" s="339"/>
      <c r="O41" s="339"/>
      <c r="P41" s="339"/>
      <c r="Q41" s="339"/>
      <c r="R41" s="339"/>
      <c r="S41" s="339"/>
      <c r="T41" s="339"/>
      <c r="U41" s="339"/>
      <c r="V41" s="339"/>
      <c r="W41" s="339"/>
      <c r="X41" s="339"/>
      <c r="Y41" s="339"/>
      <c r="Z41" s="339"/>
      <c r="AA41" s="340"/>
      <c r="AB41" s="367"/>
      <c r="AC41" s="368"/>
      <c r="AD41" s="367"/>
      <c r="AE41" s="371"/>
      <c r="AF41" s="498"/>
      <c r="AG41" s="373"/>
      <c r="AH41" s="371"/>
      <c r="AI41" s="373"/>
      <c r="AJ41" s="371"/>
      <c r="AK41" s="373"/>
      <c r="AL41" s="371"/>
      <c r="AM41" s="373"/>
      <c r="AN41" s="367"/>
      <c r="AO41" s="310"/>
      <c r="AP41" s="312"/>
      <c r="AQ41" s="312"/>
      <c r="AR41" s="318"/>
      <c r="AS41" s="310"/>
      <c r="AT41" s="312"/>
      <c r="AU41" s="312"/>
      <c r="AV41" s="318"/>
      <c r="AW41" s="310"/>
      <c r="AX41" s="312"/>
      <c r="AY41" s="312"/>
      <c r="AZ41" s="318"/>
      <c r="BA41" s="310"/>
      <c r="BB41" s="312"/>
      <c r="BC41" s="312"/>
      <c r="BD41" s="297"/>
      <c r="BE41" s="405" t="s">
        <v>15</v>
      </c>
      <c r="BF41" s="405"/>
      <c r="BG41" s="405"/>
      <c r="BH41" s="406"/>
      <c r="BI41" s="63"/>
      <c r="BJ41" s="63"/>
    </row>
    <row r="42" spans="1:62" s="27" customFormat="1" ht="12" customHeight="1">
      <c r="A42" s="391" t="s">
        <v>115</v>
      </c>
      <c r="B42" s="392"/>
      <c r="C42" s="392"/>
      <c r="D42" s="364" t="s">
        <v>126</v>
      </c>
      <c r="E42" s="364"/>
      <c r="F42" s="339" t="s">
        <v>224</v>
      </c>
      <c r="G42" s="339"/>
      <c r="H42" s="339"/>
      <c r="I42" s="339"/>
      <c r="J42" s="339"/>
      <c r="K42" s="339"/>
      <c r="L42" s="339"/>
      <c r="M42" s="339"/>
      <c r="N42" s="339"/>
      <c r="O42" s="339"/>
      <c r="P42" s="339"/>
      <c r="Q42" s="339"/>
      <c r="R42" s="339"/>
      <c r="S42" s="339"/>
      <c r="T42" s="339"/>
      <c r="U42" s="339"/>
      <c r="V42" s="339"/>
      <c r="W42" s="339"/>
      <c r="X42" s="339"/>
      <c r="Y42" s="339"/>
      <c r="Z42" s="339"/>
      <c r="AA42" s="340"/>
      <c r="AB42" s="367"/>
      <c r="AC42" s="368"/>
      <c r="AD42" s="367"/>
      <c r="AE42" s="371"/>
      <c r="AF42" s="498"/>
      <c r="AG42" s="373"/>
      <c r="AH42" s="371"/>
      <c r="AI42" s="373"/>
      <c r="AJ42" s="371"/>
      <c r="AK42" s="373"/>
      <c r="AL42" s="371"/>
      <c r="AM42" s="373"/>
      <c r="AN42" s="367"/>
      <c r="AO42" s="310"/>
      <c r="AP42" s="312"/>
      <c r="AQ42" s="312"/>
      <c r="AR42" s="318"/>
      <c r="AS42" s="310"/>
      <c r="AT42" s="312"/>
      <c r="AU42" s="312"/>
      <c r="AV42" s="318"/>
      <c r="AW42" s="310"/>
      <c r="AX42" s="312"/>
      <c r="AY42" s="312"/>
      <c r="AZ42" s="318"/>
      <c r="BA42" s="310"/>
      <c r="BB42" s="312"/>
      <c r="BC42" s="312"/>
      <c r="BD42" s="297"/>
      <c r="BE42" s="405" t="s">
        <v>15</v>
      </c>
      <c r="BF42" s="405"/>
      <c r="BG42" s="405"/>
      <c r="BH42" s="406"/>
      <c r="BI42" s="63"/>
      <c r="BJ42" s="63"/>
    </row>
    <row r="43" spans="1:62" s="27" customFormat="1" ht="12" customHeight="1">
      <c r="A43" s="375" t="s">
        <v>160</v>
      </c>
      <c r="B43" s="375"/>
      <c r="C43" s="375"/>
      <c r="D43" s="312" t="s">
        <v>165</v>
      </c>
      <c r="E43" s="312"/>
      <c r="F43" s="339" t="s">
        <v>225</v>
      </c>
      <c r="G43" s="339"/>
      <c r="H43" s="339"/>
      <c r="I43" s="339"/>
      <c r="J43" s="339"/>
      <c r="K43" s="339"/>
      <c r="L43" s="339"/>
      <c r="M43" s="339"/>
      <c r="N43" s="339"/>
      <c r="O43" s="339"/>
      <c r="P43" s="339"/>
      <c r="Q43" s="339"/>
      <c r="R43" s="339"/>
      <c r="S43" s="339"/>
      <c r="T43" s="339"/>
      <c r="U43" s="339"/>
      <c r="V43" s="339"/>
      <c r="W43" s="339"/>
      <c r="X43" s="339"/>
      <c r="Y43" s="339"/>
      <c r="Z43" s="339"/>
      <c r="AA43" s="340"/>
      <c r="AB43" s="367"/>
      <c r="AC43" s="368"/>
      <c r="AD43" s="367"/>
      <c r="AE43" s="371"/>
      <c r="AF43" s="498"/>
      <c r="AG43" s="373"/>
      <c r="AH43" s="371"/>
      <c r="AI43" s="373"/>
      <c r="AJ43" s="371"/>
      <c r="AK43" s="373"/>
      <c r="AL43" s="371"/>
      <c r="AM43" s="373"/>
      <c r="AN43" s="367"/>
      <c r="AO43" s="310"/>
      <c r="AP43" s="312"/>
      <c r="AQ43" s="312"/>
      <c r="AR43" s="318"/>
      <c r="AS43" s="310"/>
      <c r="AT43" s="312"/>
      <c r="AU43" s="312"/>
      <c r="AV43" s="318"/>
      <c r="AW43" s="310"/>
      <c r="AX43" s="312"/>
      <c r="AY43" s="312"/>
      <c r="AZ43" s="318"/>
      <c r="BA43" s="310"/>
      <c r="BB43" s="312"/>
      <c r="BC43" s="312"/>
      <c r="BD43" s="297"/>
      <c r="BE43" s="405" t="s">
        <v>15</v>
      </c>
      <c r="BF43" s="405"/>
      <c r="BG43" s="405"/>
      <c r="BH43" s="406"/>
      <c r="BI43" s="63"/>
      <c r="BJ43" s="63"/>
    </row>
    <row r="44" spans="1:62" s="27" customFormat="1" ht="12" customHeight="1">
      <c r="A44" s="391" t="s">
        <v>115</v>
      </c>
      <c r="B44" s="392"/>
      <c r="C44" s="392"/>
      <c r="D44" s="364" t="s">
        <v>126</v>
      </c>
      <c r="E44" s="364"/>
      <c r="F44" s="339" t="s">
        <v>226</v>
      </c>
      <c r="G44" s="339"/>
      <c r="H44" s="339"/>
      <c r="I44" s="339"/>
      <c r="J44" s="339"/>
      <c r="K44" s="339"/>
      <c r="L44" s="339"/>
      <c r="M44" s="339"/>
      <c r="N44" s="339"/>
      <c r="O44" s="339"/>
      <c r="P44" s="339"/>
      <c r="Q44" s="339"/>
      <c r="R44" s="339"/>
      <c r="S44" s="339"/>
      <c r="T44" s="339"/>
      <c r="U44" s="339"/>
      <c r="V44" s="339"/>
      <c r="W44" s="339"/>
      <c r="X44" s="339"/>
      <c r="Y44" s="339"/>
      <c r="Z44" s="339"/>
      <c r="AA44" s="340"/>
      <c r="AB44" s="369"/>
      <c r="AC44" s="370"/>
      <c r="AD44" s="369"/>
      <c r="AE44" s="372"/>
      <c r="AF44" s="499"/>
      <c r="AG44" s="374"/>
      <c r="AH44" s="372"/>
      <c r="AI44" s="374"/>
      <c r="AJ44" s="372"/>
      <c r="AK44" s="374"/>
      <c r="AL44" s="372"/>
      <c r="AM44" s="374"/>
      <c r="AN44" s="369"/>
      <c r="AO44" s="310"/>
      <c r="AP44" s="312"/>
      <c r="AQ44" s="312"/>
      <c r="AR44" s="318"/>
      <c r="AS44" s="310"/>
      <c r="AT44" s="312"/>
      <c r="AU44" s="312"/>
      <c r="AV44" s="318"/>
      <c r="AW44" s="310"/>
      <c r="AX44" s="312"/>
      <c r="AY44" s="312"/>
      <c r="AZ44" s="318"/>
      <c r="BA44" s="310"/>
      <c r="BB44" s="312"/>
      <c r="BC44" s="312"/>
      <c r="BD44" s="298"/>
      <c r="BE44" s="405" t="s">
        <v>15</v>
      </c>
      <c r="BF44" s="405"/>
      <c r="BG44" s="405"/>
      <c r="BH44" s="406"/>
      <c r="BI44" s="63"/>
      <c r="BJ44" s="63"/>
    </row>
    <row r="45" spans="1:62" s="27" customFormat="1" ht="12" customHeight="1">
      <c r="A45" s="375" t="s">
        <v>115</v>
      </c>
      <c r="B45" s="375"/>
      <c r="C45" s="375"/>
      <c r="D45" s="322" t="s">
        <v>136</v>
      </c>
      <c r="E45" s="322"/>
      <c r="F45" s="348" t="s">
        <v>227</v>
      </c>
      <c r="G45" s="349"/>
      <c r="H45" s="349"/>
      <c r="I45" s="349"/>
      <c r="J45" s="349"/>
      <c r="K45" s="349"/>
      <c r="L45" s="349"/>
      <c r="M45" s="349"/>
      <c r="N45" s="349"/>
      <c r="O45" s="349"/>
      <c r="P45" s="349"/>
      <c r="Q45" s="349"/>
      <c r="R45" s="349"/>
      <c r="S45" s="349"/>
      <c r="T45" s="349"/>
      <c r="U45" s="349"/>
      <c r="V45" s="349"/>
      <c r="W45" s="349"/>
      <c r="X45" s="349"/>
      <c r="Y45" s="349"/>
      <c r="Z45" s="349"/>
      <c r="AA45" s="350"/>
      <c r="AB45" s="357">
        <v>2</v>
      </c>
      <c r="AC45" s="407"/>
      <c r="AD45" s="357">
        <v>60</v>
      </c>
      <c r="AE45" s="352"/>
      <c r="AF45" s="360">
        <v>30</v>
      </c>
      <c r="AG45" s="351">
        <v>30</v>
      </c>
      <c r="AH45" s="352"/>
      <c r="AI45" s="351">
        <v>0</v>
      </c>
      <c r="AJ45" s="352"/>
      <c r="AK45" s="351">
        <v>0</v>
      </c>
      <c r="AL45" s="352"/>
      <c r="AM45" s="351">
        <v>30</v>
      </c>
      <c r="AN45" s="357"/>
      <c r="AO45" s="310"/>
      <c r="AP45" s="312"/>
      <c r="AQ45" s="312"/>
      <c r="AR45" s="318"/>
      <c r="AS45" s="320">
        <v>2</v>
      </c>
      <c r="AT45" s="322">
        <v>2</v>
      </c>
      <c r="AU45" s="312"/>
      <c r="AV45" s="318"/>
      <c r="AW45" s="310"/>
      <c r="AX45" s="312"/>
      <c r="AY45" s="312"/>
      <c r="AZ45" s="318"/>
      <c r="BA45" s="310"/>
      <c r="BB45" s="312"/>
      <c r="BC45" s="312"/>
      <c r="BD45" s="314"/>
      <c r="BE45" s="405" t="s">
        <v>15</v>
      </c>
      <c r="BF45" s="405"/>
      <c r="BG45" s="405"/>
      <c r="BH45" s="406"/>
      <c r="BI45" s="63"/>
      <c r="BJ45" s="63"/>
    </row>
    <row r="46" spans="1:62" s="27" customFormat="1" ht="12" customHeight="1">
      <c r="A46" s="375" t="s">
        <v>115</v>
      </c>
      <c r="B46" s="375"/>
      <c r="C46" s="375"/>
      <c r="D46" s="322" t="s">
        <v>285</v>
      </c>
      <c r="E46" s="322"/>
      <c r="F46" s="348" t="s">
        <v>228</v>
      </c>
      <c r="G46" s="349"/>
      <c r="H46" s="349"/>
      <c r="I46" s="349"/>
      <c r="J46" s="349"/>
      <c r="K46" s="349"/>
      <c r="L46" s="349"/>
      <c r="M46" s="349"/>
      <c r="N46" s="349"/>
      <c r="O46" s="349"/>
      <c r="P46" s="349"/>
      <c r="Q46" s="349"/>
      <c r="R46" s="349"/>
      <c r="S46" s="349"/>
      <c r="T46" s="349"/>
      <c r="U46" s="349"/>
      <c r="V46" s="349"/>
      <c r="W46" s="349"/>
      <c r="X46" s="349"/>
      <c r="Y46" s="349"/>
      <c r="Z46" s="349"/>
      <c r="AA46" s="350"/>
      <c r="AB46" s="358"/>
      <c r="AC46" s="314"/>
      <c r="AD46" s="358"/>
      <c r="AE46" s="354"/>
      <c r="AF46" s="361"/>
      <c r="AG46" s="353"/>
      <c r="AH46" s="354"/>
      <c r="AI46" s="353"/>
      <c r="AJ46" s="354"/>
      <c r="AK46" s="353"/>
      <c r="AL46" s="354"/>
      <c r="AM46" s="353"/>
      <c r="AN46" s="358"/>
      <c r="AO46" s="310"/>
      <c r="AP46" s="312"/>
      <c r="AQ46" s="312"/>
      <c r="AR46" s="318"/>
      <c r="AS46" s="320"/>
      <c r="AT46" s="322"/>
      <c r="AU46" s="312"/>
      <c r="AV46" s="318"/>
      <c r="AW46" s="310"/>
      <c r="AX46" s="312"/>
      <c r="AY46" s="312"/>
      <c r="AZ46" s="318"/>
      <c r="BA46" s="310"/>
      <c r="BB46" s="312"/>
      <c r="BC46" s="312"/>
      <c r="BD46" s="314"/>
      <c r="BE46" s="405" t="s">
        <v>15</v>
      </c>
      <c r="BF46" s="405"/>
      <c r="BG46" s="405"/>
      <c r="BH46" s="406"/>
      <c r="BI46" s="63"/>
      <c r="BJ46" s="63"/>
    </row>
    <row r="47" spans="1:62" s="27" customFormat="1" ht="12" customHeight="1">
      <c r="A47" s="376" t="s">
        <v>318</v>
      </c>
      <c r="B47" s="377"/>
      <c r="C47" s="378"/>
      <c r="D47" s="381" t="s">
        <v>139</v>
      </c>
      <c r="E47" s="382"/>
      <c r="F47" s="348" t="s">
        <v>229</v>
      </c>
      <c r="G47" s="349"/>
      <c r="H47" s="349"/>
      <c r="I47" s="349"/>
      <c r="J47" s="349"/>
      <c r="K47" s="349"/>
      <c r="L47" s="349"/>
      <c r="M47" s="349"/>
      <c r="N47" s="349"/>
      <c r="O47" s="349"/>
      <c r="P47" s="349"/>
      <c r="Q47" s="349"/>
      <c r="R47" s="349"/>
      <c r="S47" s="349"/>
      <c r="T47" s="349"/>
      <c r="U47" s="349"/>
      <c r="V47" s="349"/>
      <c r="W47" s="349"/>
      <c r="X47" s="349"/>
      <c r="Y47" s="349"/>
      <c r="Z47" s="349"/>
      <c r="AA47" s="350"/>
      <c r="AB47" s="358"/>
      <c r="AC47" s="314"/>
      <c r="AD47" s="358"/>
      <c r="AE47" s="354"/>
      <c r="AF47" s="361"/>
      <c r="AG47" s="353"/>
      <c r="AH47" s="354"/>
      <c r="AI47" s="353"/>
      <c r="AJ47" s="354"/>
      <c r="AK47" s="353"/>
      <c r="AL47" s="354"/>
      <c r="AM47" s="353"/>
      <c r="AN47" s="358"/>
      <c r="AO47" s="310"/>
      <c r="AP47" s="312"/>
      <c r="AQ47" s="312"/>
      <c r="AR47" s="318"/>
      <c r="AS47" s="320"/>
      <c r="AT47" s="322"/>
      <c r="AU47" s="312"/>
      <c r="AV47" s="318"/>
      <c r="AW47" s="310"/>
      <c r="AX47" s="312"/>
      <c r="AY47" s="312"/>
      <c r="AZ47" s="318"/>
      <c r="BA47" s="310"/>
      <c r="BB47" s="312"/>
      <c r="BC47" s="312"/>
      <c r="BD47" s="314"/>
      <c r="BE47" s="405" t="s">
        <v>15</v>
      </c>
      <c r="BF47" s="405"/>
      <c r="BG47" s="405"/>
      <c r="BH47" s="406"/>
      <c r="BI47" s="63"/>
      <c r="BJ47" s="63"/>
    </row>
    <row r="48" spans="1:62" s="27" customFormat="1" ht="12" customHeight="1">
      <c r="A48" s="375" t="s">
        <v>318</v>
      </c>
      <c r="B48" s="375"/>
      <c r="C48" s="375"/>
      <c r="D48" s="322" t="s">
        <v>323</v>
      </c>
      <c r="E48" s="322"/>
      <c r="F48" s="348" t="s">
        <v>230</v>
      </c>
      <c r="G48" s="349"/>
      <c r="H48" s="349"/>
      <c r="I48" s="349"/>
      <c r="J48" s="349"/>
      <c r="K48" s="349"/>
      <c r="L48" s="349"/>
      <c r="M48" s="349"/>
      <c r="N48" s="349"/>
      <c r="O48" s="349"/>
      <c r="P48" s="349"/>
      <c r="Q48" s="349"/>
      <c r="R48" s="349"/>
      <c r="S48" s="349"/>
      <c r="T48" s="349"/>
      <c r="U48" s="349"/>
      <c r="V48" s="349"/>
      <c r="W48" s="349"/>
      <c r="X48" s="349"/>
      <c r="Y48" s="349"/>
      <c r="Z48" s="349"/>
      <c r="AA48" s="350"/>
      <c r="AB48" s="358"/>
      <c r="AC48" s="314"/>
      <c r="AD48" s="358"/>
      <c r="AE48" s="354"/>
      <c r="AF48" s="361"/>
      <c r="AG48" s="353"/>
      <c r="AH48" s="354"/>
      <c r="AI48" s="353"/>
      <c r="AJ48" s="354"/>
      <c r="AK48" s="353"/>
      <c r="AL48" s="354"/>
      <c r="AM48" s="353"/>
      <c r="AN48" s="358"/>
      <c r="AO48" s="310"/>
      <c r="AP48" s="312"/>
      <c r="AQ48" s="312"/>
      <c r="AR48" s="318"/>
      <c r="AS48" s="320"/>
      <c r="AT48" s="322"/>
      <c r="AU48" s="312"/>
      <c r="AV48" s="318"/>
      <c r="AW48" s="310"/>
      <c r="AX48" s="312"/>
      <c r="AY48" s="312"/>
      <c r="AZ48" s="318"/>
      <c r="BA48" s="310"/>
      <c r="BB48" s="312"/>
      <c r="BC48" s="312"/>
      <c r="BD48" s="314"/>
      <c r="BE48" s="405" t="s">
        <v>15</v>
      </c>
      <c r="BF48" s="405"/>
      <c r="BG48" s="405"/>
      <c r="BH48" s="406"/>
      <c r="BI48" s="63"/>
      <c r="BJ48" s="63"/>
    </row>
    <row r="49" spans="1:76" s="27" customFormat="1" ht="12" customHeight="1" thickBot="1">
      <c r="A49" s="375" t="s">
        <v>124</v>
      </c>
      <c r="B49" s="375"/>
      <c r="C49" s="375"/>
      <c r="D49" s="322" t="s">
        <v>141</v>
      </c>
      <c r="E49" s="322"/>
      <c r="F49" s="348" t="s">
        <v>231</v>
      </c>
      <c r="G49" s="349"/>
      <c r="H49" s="349"/>
      <c r="I49" s="349"/>
      <c r="J49" s="349"/>
      <c r="K49" s="349"/>
      <c r="L49" s="349"/>
      <c r="M49" s="349"/>
      <c r="N49" s="349"/>
      <c r="O49" s="349"/>
      <c r="P49" s="349"/>
      <c r="Q49" s="349"/>
      <c r="R49" s="349"/>
      <c r="S49" s="349"/>
      <c r="T49" s="349"/>
      <c r="U49" s="349"/>
      <c r="V49" s="349"/>
      <c r="W49" s="349"/>
      <c r="X49" s="349"/>
      <c r="Y49" s="349"/>
      <c r="Z49" s="349"/>
      <c r="AA49" s="350"/>
      <c r="AB49" s="359"/>
      <c r="AC49" s="408"/>
      <c r="AD49" s="359"/>
      <c r="AE49" s="356"/>
      <c r="AF49" s="362"/>
      <c r="AG49" s="355"/>
      <c r="AH49" s="356"/>
      <c r="AI49" s="355"/>
      <c r="AJ49" s="356"/>
      <c r="AK49" s="355"/>
      <c r="AL49" s="356"/>
      <c r="AM49" s="355"/>
      <c r="AN49" s="359"/>
      <c r="AO49" s="311"/>
      <c r="AP49" s="313"/>
      <c r="AQ49" s="313"/>
      <c r="AR49" s="319"/>
      <c r="AS49" s="321"/>
      <c r="AT49" s="323"/>
      <c r="AU49" s="313"/>
      <c r="AV49" s="319"/>
      <c r="AW49" s="311"/>
      <c r="AX49" s="313"/>
      <c r="AY49" s="313"/>
      <c r="AZ49" s="319"/>
      <c r="BA49" s="311"/>
      <c r="BB49" s="313"/>
      <c r="BC49" s="313"/>
      <c r="BD49" s="315"/>
      <c r="BE49" s="405" t="s">
        <v>15</v>
      </c>
      <c r="BF49" s="405"/>
      <c r="BG49" s="405"/>
      <c r="BH49" s="406"/>
      <c r="BI49" s="63"/>
      <c r="BJ49" s="63"/>
    </row>
    <row r="50" spans="1:76" s="27" customFormat="1" ht="17.25" customHeight="1" thickBot="1">
      <c r="A50" s="480" t="s">
        <v>232</v>
      </c>
      <c r="B50" s="481"/>
      <c r="C50" s="481"/>
      <c r="D50" s="481"/>
      <c r="E50" s="481"/>
      <c r="F50" s="481"/>
      <c r="G50" s="481"/>
      <c r="H50" s="481"/>
      <c r="I50" s="481"/>
      <c r="J50" s="481"/>
      <c r="K50" s="481"/>
      <c r="L50" s="481"/>
      <c r="M50" s="481"/>
      <c r="N50" s="481"/>
      <c r="O50" s="481"/>
      <c r="P50" s="481"/>
      <c r="Q50" s="481"/>
      <c r="R50" s="481"/>
      <c r="S50" s="481"/>
      <c r="T50" s="481"/>
      <c r="U50" s="481"/>
      <c r="V50" s="481"/>
      <c r="W50" s="481"/>
      <c r="X50" s="481"/>
      <c r="Y50" s="481"/>
      <c r="Z50" s="481"/>
      <c r="AA50" s="482"/>
      <c r="AB50" s="496">
        <f>SUM(AB99:AC110,AB52:AC97)</f>
        <v>174</v>
      </c>
      <c r="AC50" s="497"/>
      <c r="AD50" s="496">
        <f>SUM(AD99:AE110,AD52:AE97)</f>
        <v>5220</v>
      </c>
      <c r="AE50" s="497"/>
      <c r="AF50" s="216">
        <f>SUM(AF52:AF97,AF99:AF110)</f>
        <v>2480</v>
      </c>
      <c r="AG50" s="478">
        <f>SUM(AG52:AH97,AG99:AH110)</f>
        <v>1252</v>
      </c>
      <c r="AH50" s="479"/>
      <c r="AI50" s="478">
        <f>SUM(AI52:AJ97,AI99:AJ110)</f>
        <v>1228</v>
      </c>
      <c r="AJ50" s="479"/>
      <c r="AK50" s="478">
        <f>SUM(AK52:AL97,AK99:AL110)</f>
        <v>0</v>
      </c>
      <c r="AL50" s="479"/>
      <c r="AM50" s="478">
        <f>SUM(AM52:AN97,AM99:AN110)</f>
        <v>2740</v>
      </c>
      <c r="AN50" s="479"/>
      <c r="AO50" s="217">
        <f>SUM(AO52:AO97,AO99:AO110)</f>
        <v>18</v>
      </c>
      <c r="AP50" s="217">
        <f t="shared" ref="AP50:BD50" si="2">SUM(AP52:AP97,AP99:AP110)</f>
        <v>18</v>
      </c>
      <c r="AQ50" s="217">
        <f t="shared" si="2"/>
        <v>18</v>
      </c>
      <c r="AR50" s="217">
        <f t="shared" si="2"/>
        <v>18</v>
      </c>
      <c r="AS50" s="217">
        <f t="shared" si="2"/>
        <v>26</v>
      </c>
      <c r="AT50" s="217">
        <f t="shared" si="2"/>
        <v>26</v>
      </c>
      <c r="AU50" s="217">
        <f t="shared" si="2"/>
        <v>28</v>
      </c>
      <c r="AV50" s="217">
        <f t="shared" si="2"/>
        <v>28</v>
      </c>
      <c r="AW50" s="217">
        <f t="shared" si="2"/>
        <v>28</v>
      </c>
      <c r="AX50" s="217">
        <f t="shared" si="2"/>
        <v>28</v>
      </c>
      <c r="AY50" s="217">
        <f t="shared" si="2"/>
        <v>28</v>
      </c>
      <c r="AZ50" s="217">
        <f t="shared" si="2"/>
        <v>28</v>
      </c>
      <c r="BA50" s="217">
        <f t="shared" si="2"/>
        <v>28</v>
      </c>
      <c r="BB50" s="217">
        <f t="shared" si="2"/>
        <v>26</v>
      </c>
      <c r="BC50" s="217">
        <f t="shared" si="2"/>
        <v>0</v>
      </c>
      <c r="BD50" s="217">
        <f t="shared" si="2"/>
        <v>0</v>
      </c>
      <c r="BE50" s="493"/>
      <c r="BF50" s="494"/>
      <c r="BG50" s="494"/>
      <c r="BH50" s="495"/>
      <c r="BI50" s="63"/>
      <c r="BJ50" s="63"/>
    </row>
    <row r="51" spans="1:76" s="27" customFormat="1" ht="12" customHeight="1" thickBot="1">
      <c r="A51" s="483" t="s">
        <v>13</v>
      </c>
      <c r="B51" s="484"/>
      <c r="C51" s="484"/>
      <c r="D51" s="484"/>
      <c r="E51" s="484"/>
      <c r="F51" s="484"/>
      <c r="G51" s="484"/>
      <c r="H51" s="484"/>
      <c r="I51" s="484"/>
      <c r="J51" s="484"/>
      <c r="K51" s="484"/>
      <c r="L51" s="484"/>
      <c r="M51" s="484"/>
      <c r="N51" s="484"/>
      <c r="O51" s="484"/>
      <c r="P51" s="484"/>
      <c r="Q51" s="484"/>
      <c r="R51" s="484"/>
      <c r="S51" s="484"/>
      <c r="T51" s="484"/>
      <c r="U51" s="484"/>
      <c r="V51" s="484"/>
      <c r="W51" s="484"/>
      <c r="X51" s="484"/>
      <c r="Y51" s="484"/>
      <c r="Z51" s="484"/>
      <c r="AA51" s="485"/>
      <c r="AB51" s="402">
        <f>SUM(AB52:AC97)</f>
        <v>162</v>
      </c>
      <c r="AC51" s="486"/>
      <c r="AD51" s="402">
        <f>SUM(AD52:AE97)</f>
        <v>4860</v>
      </c>
      <c r="AE51" s="486"/>
      <c r="AF51" s="219">
        <f>SUM(AF52:AF97)</f>
        <v>2308</v>
      </c>
      <c r="AG51" s="346">
        <f>SUM(AG52:AH97)</f>
        <v>1146</v>
      </c>
      <c r="AH51" s="347"/>
      <c r="AI51" s="346">
        <f>SUM(AI52:AJ97)</f>
        <v>1162</v>
      </c>
      <c r="AJ51" s="347"/>
      <c r="AK51" s="346">
        <f>SUM(AK52:AL97)</f>
        <v>0</v>
      </c>
      <c r="AL51" s="347"/>
      <c r="AM51" s="346">
        <f>SUM(AM52:AN97)</f>
        <v>2552</v>
      </c>
      <c r="AN51" s="347"/>
      <c r="AO51" s="220">
        <f>SUM(AO52:AO97)</f>
        <v>18</v>
      </c>
      <c r="AP51" s="220">
        <f t="shared" ref="AP51:BD51" si="3">SUM(AP52:AP97)</f>
        <v>18</v>
      </c>
      <c r="AQ51" s="220">
        <f t="shared" si="3"/>
        <v>18</v>
      </c>
      <c r="AR51" s="220">
        <f t="shared" si="3"/>
        <v>18</v>
      </c>
      <c r="AS51" s="220">
        <f t="shared" si="3"/>
        <v>26</v>
      </c>
      <c r="AT51" s="220">
        <f t="shared" si="3"/>
        <v>26</v>
      </c>
      <c r="AU51" s="220">
        <f t="shared" si="3"/>
        <v>28</v>
      </c>
      <c r="AV51" s="220">
        <f t="shared" si="3"/>
        <v>28</v>
      </c>
      <c r="AW51" s="220">
        <f t="shared" si="3"/>
        <v>24</v>
      </c>
      <c r="AX51" s="220">
        <f t="shared" si="3"/>
        <v>24</v>
      </c>
      <c r="AY51" s="220">
        <f t="shared" si="3"/>
        <v>24</v>
      </c>
      <c r="AZ51" s="220">
        <f t="shared" si="3"/>
        <v>24</v>
      </c>
      <c r="BA51" s="220">
        <f t="shared" si="3"/>
        <v>24</v>
      </c>
      <c r="BB51" s="220">
        <f t="shared" si="3"/>
        <v>22</v>
      </c>
      <c r="BC51" s="220">
        <f t="shared" si="3"/>
        <v>0</v>
      </c>
      <c r="BD51" s="220">
        <f t="shared" si="3"/>
        <v>0</v>
      </c>
      <c r="BE51" s="457"/>
      <c r="BF51" s="457"/>
      <c r="BG51" s="457"/>
      <c r="BH51" s="458"/>
      <c r="BI51" s="63"/>
      <c r="BJ51" s="63"/>
    </row>
    <row r="52" spans="1:76" s="27" customFormat="1" ht="11.25" customHeight="1">
      <c r="A52" s="487" t="s">
        <v>125</v>
      </c>
      <c r="B52" s="488"/>
      <c r="C52" s="489"/>
      <c r="D52" s="413" t="s">
        <v>283</v>
      </c>
      <c r="E52" s="414"/>
      <c r="F52" s="336" t="s">
        <v>233</v>
      </c>
      <c r="G52" s="337"/>
      <c r="H52" s="337"/>
      <c r="I52" s="337"/>
      <c r="J52" s="337"/>
      <c r="K52" s="337"/>
      <c r="L52" s="337"/>
      <c r="M52" s="337"/>
      <c r="N52" s="337"/>
      <c r="O52" s="337"/>
      <c r="P52" s="337"/>
      <c r="Q52" s="337"/>
      <c r="R52" s="337"/>
      <c r="S52" s="337"/>
      <c r="T52" s="337"/>
      <c r="U52" s="337"/>
      <c r="V52" s="337"/>
      <c r="W52" s="337"/>
      <c r="X52" s="337"/>
      <c r="Y52" s="337"/>
      <c r="Z52" s="337"/>
      <c r="AA52" s="338"/>
      <c r="AB52" s="359">
        <v>3</v>
      </c>
      <c r="AC52" s="408"/>
      <c r="AD52" s="390">
        <v>90</v>
      </c>
      <c r="AE52" s="356"/>
      <c r="AF52" s="192">
        <v>44</v>
      </c>
      <c r="AG52" s="355">
        <v>30</v>
      </c>
      <c r="AH52" s="356"/>
      <c r="AI52" s="355">
        <v>14</v>
      </c>
      <c r="AJ52" s="356"/>
      <c r="AK52" s="355">
        <v>0</v>
      </c>
      <c r="AL52" s="356"/>
      <c r="AM52" s="355">
        <v>46</v>
      </c>
      <c r="AN52" s="408"/>
      <c r="AO52" s="218">
        <v>3</v>
      </c>
      <c r="AP52" s="188">
        <v>3</v>
      </c>
      <c r="AQ52" s="188"/>
      <c r="AR52" s="190"/>
      <c r="AS52" s="194"/>
      <c r="AT52" s="188"/>
      <c r="AU52" s="188"/>
      <c r="AV52" s="190"/>
      <c r="AW52" s="194"/>
      <c r="AX52" s="188"/>
      <c r="AY52" s="188"/>
      <c r="AZ52" s="190"/>
      <c r="BA52" s="194"/>
      <c r="BB52" s="188"/>
      <c r="BC52" s="188"/>
      <c r="BD52" s="190"/>
      <c r="BE52" s="475" t="s">
        <v>92</v>
      </c>
      <c r="BF52" s="476"/>
      <c r="BG52" s="476"/>
      <c r="BH52" s="477"/>
      <c r="BI52" s="105"/>
      <c r="BK52" s="105"/>
      <c r="BL52" s="105"/>
      <c r="BM52" s="105"/>
      <c r="BN52" s="105"/>
      <c r="BO52" s="105"/>
      <c r="BP52" s="105"/>
      <c r="BQ52" s="105"/>
      <c r="BR52" s="105"/>
      <c r="BS52" s="105"/>
      <c r="BT52" s="105"/>
      <c r="BU52" s="105"/>
      <c r="BV52" s="105"/>
    </row>
    <row r="53" spans="1:76" s="27" customFormat="1" ht="11.25" customHeight="1">
      <c r="A53" s="393" t="s">
        <v>125</v>
      </c>
      <c r="B53" s="394"/>
      <c r="C53" s="394"/>
      <c r="D53" s="411" t="s">
        <v>264</v>
      </c>
      <c r="E53" s="412"/>
      <c r="F53" s="348" t="s">
        <v>234</v>
      </c>
      <c r="G53" s="349"/>
      <c r="H53" s="349"/>
      <c r="I53" s="349"/>
      <c r="J53" s="349"/>
      <c r="K53" s="349"/>
      <c r="L53" s="349"/>
      <c r="M53" s="349"/>
      <c r="N53" s="349"/>
      <c r="O53" s="349"/>
      <c r="P53" s="349"/>
      <c r="Q53" s="349"/>
      <c r="R53" s="349"/>
      <c r="S53" s="349"/>
      <c r="T53" s="349"/>
      <c r="U53" s="349"/>
      <c r="V53" s="349"/>
      <c r="W53" s="349"/>
      <c r="X53" s="349"/>
      <c r="Y53" s="349"/>
      <c r="Z53" s="349"/>
      <c r="AA53" s="350"/>
      <c r="AB53" s="317">
        <v>2</v>
      </c>
      <c r="AC53" s="318"/>
      <c r="AD53" s="409">
        <v>60</v>
      </c>
      <c r="AE53" s="317"/>
      <c r="AF53" s="171">
        <v>30</v>
      </c>
      <c r="AG53" s="312">
        <v>20</v>
      </c>
      <c r="AH53" s="312"/>
      <c r="AI53" s="312">
        <v>10</v>
      </c>
      <c r="AJ53" s="312"/>
      <c r="AK53" s="312">
        <v>0</v>
      </c>
      <c r="AL53" s="312"/>
      <c r="AM53" s="312">
        <v>30</v>
      </c>
      <c r="AN53" s="316"/>
      <c r="AO53" s="158"/>
      <c r="AP53" s="142"/>
      <c r="AQ53" s="142">
        <v>2</v>
      </c>
      <c r="AR53" s="156">
        <v>2</v>
      </c>
      <c r="AS53" s="144"/>
      <c r="AT53" s="142"/>
      <c r="AU53" s="142"/>
      <c r="AV53" s="156"/>
      <c r="AW53" s="144"/>
      <c r="AX53" s="142"/>
      <c r="AY53" s="142"/>
      <c r="AZ53" s="156"/>
      <c r="BA53" s="144"/>
      <c r="BB53" s="142"/>
      <c r="BC53" s="142"/>
      <c r="BD53" s="156"/>
      <c r="BE53" s="302" t="s">
        <v>92</v>
      </c>
      <c r="BF53" s="303"/>
      <c r="BG53" s="303"/>
      <c r="BH53" s="304"/>
      <c r="BI53" s="105"/>
      <c r="BK53" s="105"/>
      <c r="BL53" s="105"/>
      <c r="BM53" s="105"/>
      <c r="BN53" s="105"/>
      <c r="BO53" s="105"/>
      <c r="BP53" s="105"/>
      <c r="BQ53" s="105"/>
      <c r="BR53" s="105"/>
      <c r="BS53" s="105"/>
      <c r="BT53" s="105"/>
      <c r="BU53" s="105"/>
      <c r="BV53" s="105"/>
    </row>
    <row r="54" spans="1:76" s="27" customFormat="1" ht="11.25" customHeight="1">
      <c r="A54" s="393" t="s">
        <v>125</v>
      </c>
      <c r="B54" s="394"/>
      <c r="C54" s="394"/>
      <c r="D54" s="411" t="s">
        <v>171</v>
      </c>
      <c r="E54" s="412"/>
      <c r="F54" s="348" t="s">
        <v>235</v>
      </c>
      <c r="G54" s="349"/>
      <c r="H54" s="349"/>
      <c r="I54" s="349"/>
      <c r="J54" s="349"/>
      <c r="K54" s="349"/>
      <c r="L54" s="349"/>
      <c r="M54" s="349"/>
      <c r="N54" s="349"/>
      <c r="O54" s="349"/>
      <c r="P54" s="349"/>
      <c r="Q54" s="349"/>
      <c r="R54" s="349"/>
      <c r="S54" s="349"/>
      <c r="T54" s="349"/>
      <c r="U54" s="349"/>
      <c r="V54" s="349"/>
      <c r="W54" s="349"/>
      <c r="X54" s="349"/>
      <c r="Y54" s="349"/>
      <c r="Z54" s="349"/>
      <c r="AA54" s="350"/>
      <c r="AB54" s="409">
        <v>3</v>
      </c>
      <c r="AC54" s="342"/>
      <c r="AD54" s="409">
        <v>90</v>
      </c>
      <c r="AE54" s="317"/>
      <c r="AF54" s="168">
        <v>44</v>
      </c>
      <c r="AG54" s="316">
        <v>30</v>
      </c>
      <c r="AH54" s="317"/>
      <c r="AI54" s="316">
        <v>14</v>
      </c>
      <c r="AJ54" s="317"/>
      <c r="AK54" s="316">
        <v>0</v>
      </c>
      <c r="AL54" s="317"/>
      <c r="AM54" s="316">
        <v>46</v>
      </c>
      <c r="AN54" s="409"/>
      <c r="AO54" s="158">
        <v>3</v>
      </c>
      <c r="AP54" s="142">
        <v>3</v>
      </c>
      <c r="AQ54" s="142"/>
      <c r="AR54" s="156"/>
      <c r="AS54" s="144"/>
      <c r="AT54" s="142"/>
      <c r="AU54" s="142"/>
      <c r="AV54" s="156"/>
      <c r="AW54" s="144"/>
      <c r="AX54" s="142"/>
      <c r="AY54" s="142"/>
      <c r="AZ54" s="156"/>
      <c r="BA54" s="144"/>
      <c r="BB54" s="142"/>
      <c r="BC54" s="142"/>
      <c r="BD54" s="156"/>
      <c r="BE54" s="302" t="s">
        <v>92</v>
      </c>
      <c r="BF54" s="303"/>
      <c r="BG54" s="303"/>
      <c r="BH54" s="304"/>
      <c r="BI54" s="105"/>
      <c r="BK54" s="105"/>
      <c r="BL54" s="105"/>
      <c r="BM54" s="105"/>
      <c r="BN54" s="105"/>
      <c r="BO54" s="105"/>
      <c r="BP54" s="105"/>
      <c r="BQ54" s="105"/>
      <c r="BR54" s="105"/>
      <c r="BS54" s="105"/>
      <c r="BT54" s="105"/>
      <c r="BU54" s="105"/>
      <c r="BV54" s="105"/>
    </row>
    <row r="55" spans="1:76" s="27" customFormat="1" ht="11.25" customHeight="1">
      <c r="A55" s="393" t="s">
        <v>125</v>
      </c>
      <c r="B55" s="394"/>
      <c r="C55" s="394"/>
      <c r="D55" s="411" t="s">
        <v>265</v>
      </c>
      <c r="E55" s="412"/>
      <c r="F55" s="348" t="s">
        <v>97</v>
      </c>
      <c r="G55" s="349"/>
      <c r="H55" s="349"/>
      <c r="I55" s="349"/>
      <c r="J55" s="349"/>
      <c r="K55" s="349"/>
      <c r="L55" s="349"/>
      <c r="M55" s="349"/>
      <c r="N55" s="349"/>
      <c r="O55" s="349"/>
      <c r="P55" s="349"/>
      <c r="Q55" s="349"/>
      <c r="R55" s="349"/>
      <c r="S55" s="349"/>
      <c r="T55" s="349"/>
      <c r="U55" s="349"/>
      <c r="V55" s="349"/>
      <c r="W55" s="349"/>
      <c r="X55" s="349"/>
      <c r="Y55" s="349"/>
      <c r="Z55" s="349"/>
      <c r="AA55" s="350"/>
      <c r="AB55" s="409">
        <v>3</v>
      </c>
      <c r="AC55" s="342"/>
      <c r="AD55" s="409">
        <v>90</v>
      </c>
      <c r="AE55" s="317"/>
      <c r="AF55" s="185">
        <v>44</v>
      </c>
      <c r="AG55" s="316">
        <v>30</v>
      </c>
      <c r="AH55" s="317"/>
      <c r="AI55" s="316">
        <v>14</v>
      </c>
      <c r="AJ55" s="317"/>
      <c r="AK55" s="316">
        <v>0</v>
      </c>
      <c r="AL55" s="317"/>
      <c r="AM55" s="316">
        <v>46</v>
      </c>
      <c r="AN55" s="409"/>
      <c r="AO55" s="158"/>
      <c r="AP55" s="142"/>
      <c r="AQ55" s="142">
        <v>3</v>
      </c>
      <c r="AR55" s="156">
        <v>3</v>
      </c>
      <c r="AS55" s="144"/>
      <c r="AT55" s="142"/>
      <c r="AU55" s="142"/>
      <c r="AV55" s="156"/>
      <c r="AW55" s="144"/>
      <c r="AX55" s="142"/>
      <c r="AY55" s="142"/>
      <c r="AZ55" s="156"/>
      <c r="BA55" s="144"/>
      <c r="BB55" s="142"/>
      <c r="BC55" s="142"/>
      <c r="BD55" s="156"/>
      <c r="BE55" s="302" t="s">
        <v>92</v>
      </c>
      <c r="BF55" s="303"/>
      <c r="BG55" s="303"/>
      <c r="BH55" s="304"/>
      <c r="BI55" s="105"/>
      <c r="BK55" s="105"/>
      <c r="BL55" s="105"/>
      <c r="BM55" s="105"/>
      <c r="BN55" s="105"/>
      <c r="BO55" s="105"/>
      <c r="BP55" s="105"/>
      <c r="BQ55" s="105"/>
      <c r="BR55" s="105"/>
      <c r="BS55" s="105"/>
      <c r="BT55" s="105"/>
      <c r="BU55" s="105"/>
      <c r="BV55" s="105"/>
    </row>
    <row r="56" spans="1:76" s="27" customFormat="1" ht="11.25" customHeight="1">
      <c r="A56" s="393" t="s">
        <v>125</v>
      </c>
      <c r="B56" s="394"/>
      <c r="C56" s="394"/>
      <c r="D56" s="411" t="s">
        <v>266</v>
      </c>
      <c r="E56" s="412"/>
      <c r="F56" s="348" t="s">
        <v>98</v>
      </c>
      <c r="G56" s="349"/>
      <c r="H56" s="349"/>
      <c r="I56" s="349"/>
      <c r="J56" s="349"/>
      <c r="K56" s="349"/>
      <c r="L56" s="349"/>
      <c r="M56" s="349"/>
      <c r="N56" s="349"/>
      <c r="O56" s="349"/>
      <c r="P56" s="349"/>
      <c r="Q56" s="349"/>
      <c r="R56" s="349"/>
      <c r="S56" s="349"/>
      <c r="T56" s="349"/>
      <c r="U56" s="349"/>
      <c r="V56" s="349"/>
      <c r="W56" s="349"/>
      <c r="X56" s="349"/>
      <c r="Y56" s="349"/>
      <c r="Z56" s="349"/>
      <c r="AA56" s="350"/>
      <c r="AB56" s="409">
        <v>3</v>
      </c>
      <c r="AC56" s="342"/>
      <c r="AD56" s="409">
        <v>90</v>
      </c>
      <c r="AE56" s="317"/>
      <c r="AF56" s="168">
        <v>44</v>
      </c>
      <c r="AG56" s="316">
        <v>30</v>
      </c>
      <c r="AH56" s="317"/>
      <c r="AI56" s="316">
        <v>14</v>
      </c>
      <c r="AJ56" s="317"/>
      <c r="AK56" s="316">
        <v>0</v>
      </c>
      <c r="AL56" s="317"/>
      <c r="AM56" s="316">
        <v>46</v>
      </c>
      <c r="AN56" s="409"/>
      <c r="AO56" s="158"/>
      <c r="AP56" s="142"/>
      <c r="AQ56" s="142"/>
      <c r="AR56" s="156"/>
      <c r="AS56" s="144">
        <v>3</v>
      </c>
      <c r="AT56" s="142">
        <v>3</v>
      </c>
      <c r="AU56" s="142"/>
      <c r="AV56" s="156"/>
      <c r="AW56" s="144"/>
      <c r="AX56" s="142"/>
      <c r="AY56" s="142"/>
      <c r="AZ56" s="156"/>
      <c r="BA56" s="144"/>
      <c r="BB56" s="142"/>
      <c r="BC56" s="142"/>
      <c r="BD56" s="156"/>
      <c r="BE56" s="302" t="s">
        <v>92</v>
      </c>
      <c r="BF56" s="303"/>
      <c r="BG56" s="303"/>
      <c r="BH56" s="304"/>
      <c r="BI56" s="105"/>
      <c r="BK56" s="105"/>
      <c r="BL56" s="105"/>
      <c r="BM56" s="105"/>
      <c r="BN56" s="105"/>
      <c r="BO56" s="105"/>
      <c r="BP56" s="105"/>
      <c r="BQ56" s="105"/>
      <c r="BR56" s="105"/>
      <c r="BS56" s="105"/>
      <c r="BT56" s="105"/>
      <c r="BU56" s="105"/>
      <c r="BV56" s="105"/>
    </row>
    <row r="57" spans="1:76" s="27" customFormat="1" ht="11.25" customHeight="1">
      <c r="A57" s="393" t="s">
        <v>125</v>
      </c>
      <c r="B57" s="394"/>
      <c r="C57" s="394"/>
      <c r="D57" s="411" t="s">
        <v>267</v>
      </c>
      <c r="E57" s="412"/>
      <c r="F57" s="348" t="s">
        <v>179</v>
      </c>
      <c r="G57" s="349"/>
      <c r="H57" s="349"/>
      <c r="I57" s="349"/>
      <c r="J57" s="349"/>
      <c r="K57" s="349"/>
      <c r="L57" s="349"/>
      <c r="M57" s="349"/>
      <c r="N57" s="349"/>
      <c r="O57" s="349"/>
      <c r="P57" s="349"/>
      <c r="Q57" s="349"/>
      <c r="R57" s="349"/>
      <c r="S57" s="349"/>
      <c r="T57" s="349"/>
      <c r="U57" s="349"/>
      <c r="V57" s="349"/>
      <c r="W57" s="349"/>
      <c r="X57" s="349"/>
      <c r="Y57" s="349"/>
      <c r="Z57" s="349"/>
      <c r="AA57" s="350"/>
      <c r="AB57" s="409">
        <v>4</v>
      </c>
      <c r="AC57" s="342"/>
      <c r="AD57" s="409">
        <v>120</v>
      </c>
      <c r="AE57" s="317"/>
      <c r="AF57" s="168">
        <v>60</v>
      </c>
      <c r="AG57" s="438">
        <v>40</v>
      </c>
      <c r="AH57" s="439"/>
      <c r="AI57" s="316">
        <v>20</v>
      </c>
      <c r="AJ57" s="317"/>
      <c r="AK57" s="316">
        <v>0</v>
      </c>
      <c r="AL57" s="317"/>
      <c r="AM57" s="316">
        <v>60</v>
      </c>
      <c r="AN57" s="409"/>
      <c r="AO57" s="158"/>
      <c r="AP57" s="142"/>
      <c r="AQ57" s="142"/>
      <c r="AR57" s="156"/>
      <c r="AS57" s="144"/>
      <c r="AT57" s="142"/>
      <c r="AU57" s="142">
        <v>4</v>
      </c>
      <c r="AV57" s="156">
        <v>4</v>
      </c>
      <c r="AW57" s="144"/>
      <c r="AX57" s="142"/>
      <c r="AY57" s="142"/>
      <c r="AZ57" s="156"/>
      <c r="BA57" s="144"/>
      <c r="BB57" s="142"/>
      <c r="BC57" s="142"/>
      <c r="BD57" s="156"/>
      <c r="BE57" s="302" t="s">
        <v>93</v>
      </c>
      <c r="BF57" s="303"/>
      <c r="BG57" s="303"/>
      <c r="BH57" s="304"/>
      <c r="BI57" s="105"/>
      <c r="BK57" s="105"/>
      <c r="BL57" s="105"/>
      <c r="BM57" s="105"/>
      <c r="BN57" s="105"/>
      <c r="BO57" s="105"/>
      <c r="BP57" s="105"/>
      <c r="BQ57" s="105"/>
      <c r="BR57" s="105"/>
      <c r="BS57" s="105"/>
      <c r="BT57" s="105"/>
      <c r="BU57" s="105"/>
      <c r="BV57" s="105"/>
    </row>
    <row r="58" spans="1:76" s="27" customFormat="1" ht="11.25" customHeight="1">
      <c r="A58" s="393" t="s">
        <v>125</v>
      </c>
      <c r="B58" s="394"/>
      <c r="C58" s="394"/>
      <c r="D58" s="411" t="s">
        <v>268</v>
      </c>
      <c r="E58" s="412"/>
      <c r="F58" s="339" t="s">
        <v>236</v>
      </c>
      <c r="G58" s="339"/>
      <c r="H58" s="339"/>
      <c r="I58" s="339"/>
      <c r="J58" s="339"/>
      <c r="K58" s="339"/>
      <c r="L58" s="339"/>
      <c r="M58" s="339"/>
      <c r="N58" s="339"/>
      <c r="O58" s="339"/>
      <c r="P58" s="339"/>
      <c r="Q58" s="339"/>
      <c r="R58" s="339"/>
      <c r="S58" s="339"/>
      <c r="T58" s="339"/>
      <c r="U58" s="339"/>
      <c r="V58" s="339"/>
      <c r="W58" s="339"/>
      <c r="X58" s="339"/>
      <c r="Y58" s="339"/>
      <c r="Z58" s="339"/>
      <c r="AA58" s="340"/>
      <c r="AB58" s="317">
        <v>4</v>
      </c>
      <c r="AC58" s="318"/>
      <c r="AD58" s="409">
        <v>120</v>
      </c>
      <c r="AE58" s="317"/>
      <c r="AF58" s="167">
        <v>60</v>
      </c>
      <c r="AG58" s="312">
        <v>38</v>
      </c>
      <c r="AH58" s="312"/>
      <c r="AI58" s="312">
        <v>22</v>
      </c>
      <c r="AJ58" s="312"/>
      <c r="AK58" s="312">
        <v>0</v>
      </c>
      <c r="AL58" s="312"/>
      <c r="AM58" s="312">
        <v>60</v>
      </c>
      <c r="AN58" s="316"/>
      <c r="AO58" s="158"/>
      <c r="AP58" s="142"/>
      <c r="AQ58" s="142"/>
      <c r="AR58" s="156"/>
      <c r="AS58" s="144"/>
      <c r="AT58" s="142"/>
      <c r="AU58" s="142"/>
      <c r="AV58" s="156"/>
      <c r="AW58" s="144">
        <v>4</v>
      </c>
      <c r="AX58" s="142">
        <v>4</v>
      </c>
      <c r="AY58" s="142"/>
      <c r="AZ58" s="156"/>
      <c r="BA58" s="144"/>
      <c r="BB58" s="142"/>
      <c r="BC58" s="142"/>
      <c r="BD58" s="156"/>
      <c r="BE58" s="440" t="s">
        <v>92</v>
      </c>
      <c r="BF58" s="441"/>
      <c r="BG58" s="441"/>
      <c r="BH58" s="442"/>
      <c r="BI58" s="105"/>
      <c r="BK58" s="105"/>
      <c r="BL58" s="105"/>
      <c r="BM58" s="105"/>
      <c r="BN58" s="105"/>
      <c r="BO58" s="105"/>
      <c r="BP58" s="105"/>
      <c r="BQ58" s="105"/>
      <c r="BR58" s="105"/>
      <c r="BS58" s="105"/>
      <c r="BT58" s="105"/>
      <c r="BU58" s="105"/>
      <c r="BV58" s="105"/>
    </row>
    <row r="59" spans="1:76" s="27" customFormat="1" ht="30" customHeight="1">
      <c r="A59" s="421" t="s">
        <v>122</v>
      </c>
      <c r="B59" s="421"/>
      <c r="C59" s="421"/>
      <c r="D59" s="312" t="s">
        <v>144</v>
      </c>
      <c r="E59" s="312"/>
      <c r="F59" s="395" t="s">
        <v>258</v>
      </c>
      <c r="G59" s="396"/>
      <c r="H59" s="396"/>
      <c r="I59" s="396"/>
      <c r="J59" s="396"/>
      <c r="K59" s="396"/>
      <c r="L59" s="396"/>
      <c r="M59" s="396"/>
      <c r="N59" s="396"/>
      <c r="O59" s="396"/>
      <c r="P59" s="396"/>
      <c r="Q59" s="396"/>
      <c r="R59" s="396"/>
      <c r="S59" s="396"/>
      <c r="T59" s="396"/>
      <c r="U59" s="396"/>
      <c r="V59" s="396"/>
      <c r="W59" s="396"/>
      <c r="X59" s="396"/>
      <c r="Y59" s="396"/>
      <c r="Z59" s="396"/>
      <c r="AA59" s="397"/>
      <c r="AB59" s="317">
        <v>2</v>
      </c>
      <c r="AC59" s="318"/>
      <c r="AD59" s="409">
        <v>60</v>
      </c>
      <c r="AE59" s="317"/>
      <c r="AF59" s="167">
        <v>30</v>
      </c>
      <c r="AG59" s="312">
        <v>20</v>
      </c>
      <c r="AH59" s="312"/>
      <c r="AI59" s="312">
        <v>10</v>
      </c>
      <c r="AJ59" s="312"/>
      <c r="AK59" s="312">
        <v>0</v>
      </c>
      <c r="AL59" s="312"/>
      <c r="AM59" s="312">
        <v>30</v>
      </c>
      <c r="AN59" s="316"/>
      <c r="AO59" s="158">
        <v>2</v>
      </c>
      <c r="AP59" s="142">
        <v>2</v>
      </c>
      <c r="AQ59" s="142"/>
      <c r="AR59" s="156"/>
      <c r="AS59" s="144"/>
      <c r="AT59" s="142"/>
      <c r="AU59" s="142"/>
      <c r="AV59" s="156"/>
      <c r="AW59" s="144"/>
      <c r="AX59" s="142"/>
      <c r="AY59" s="142"/>
      <c r="AZ59" s="156"/>
      <c r="BA59" s="144"/>
      <c r="BB59" s="142"/>
      <c r="BC59" s="142"/>
      <c r="BD59" s="156"/>
      <c r="BE59" s="302" t="s">
        <v>92</v>
      </c>
      <c r="BF59" s="303"/>
      <c r="BG59" s="303"/>
      <c r="BH59" s="304"/>
      <c r="BI59" s="105"/>
      <c r="BK59" s="105"/>
      <c r="BL59" s="105"/>
      <c r="BM59" s="105"/>
      <c r="BN59" s="105"/>
      <c r="BO59" s="105"/>
      <c r="BP59" s="105"/>
      <c r="BQ59" s="105"/>
      <c r="BR59" s="105"/>
      <c r="BS59" s="105"/>
      <c r="BT59" s="105"/>
      <c r="BU59" s="105"/>
      <c r="BV59" s="105"/>
    </row>
    <row r="60" spans="1:76" s="27" customFormat="1" ht="11.25" customHeight="1">
      <c r="A60" s="393" t="s">
        <v>125</v>
      </c>
      <c r="B60" s="394"/>
      <c r="C60" s="394"/>
      <c r="D60" s="411" t="s">
        <v>269</v>
      </c>
      <c r="E60" s="412"/>
      <c r="F60" s="339" t="s">
        <v>152</v>
      </c>
      <c r="G60" s="339"/>
      <c r="H60" s="339"/>
      <c r="I60" s="339"/>
      <c r="J60" s="339"/>
      <c r="K60" s="339"/>
      <c r="L60" s="339"/>
      <c r="M60" s="339"/>
      <c r="N60" s="339"/>
      <c r="O60" s="339"/>
      <c r="P60" s="339"/>
      <c r="Q60" s="339"/>
      <c r="R60" s="339"/>
      <c r="S60" s="339"/>
      <c r="T60" s="339"/>
      <c r="U60" s="339"/>
      <c r="V60" s="339"/>
      <c r="W60" s="339"/>
      <c r="X60" s="339"/>
      <c r="Y60" s="339"/>
      <c r="Z60" s="339"/>
      <c r="AA60" s="340"/>
      <c r="AB60" s="317">
        <v>2</v>
      </c>
      <c r="AC60" s="318"/>
      <c r="AD60" s="409">
        <v>60</v>
      </c>
      <c r="AE60" s="317"/>
      <c r="AF60" s="171">
        <v>30</v>
      </c>
      <c r="AG60" s="312">
        <v>20</v>
      </c>
      <c r="AH60" s="312"/>
      <c r="AI60" s="312">
        <v>10</v>
      </c>
      <c r="AJ60" s="312"/>
      <c r="AK60" s="312">
        <v>0</v>
      </c>
      <c r="AL60" s="312"/>
      <c r="AM60" s="312">
        <v>30</v>
      </c>
      <c r="AN60" s="316"/>
      <c r="AO60" s="158">
        <v>2</v>
      </c>
      <c r="AP60" s="142">
        <v>2</v>
      </c>
      <c r="AQ60" s="142"/>
      <c r="AR60" s="156"/>
      <c r="AS60" s="144"/>
      <c r="AT60" s="142"/>
      <c r="AU60" s="142"/>
      <c r="AV60" s="156"/>
      <c r="AW60" s="144"/>
      <c r="AX60" s="142"/>
      <c r="AY60" s="142"/>
      <c r="AZ60" s="156"/>
      <c r="BA60" s="144"/>
      <c r="BB60" s="142"/>
      <c r="BC60" s="142"/>
      <c r="BD60" s="156"/>
      <c r="BE60" s="440" t="s">
        <v>92</v>
      </c>
      <c r="BF60" s="441"/>
      <c r="BG60" s="441"/>
      <c r="BH60" s="442"/>
      <c r="BI60" s="105"/>
      <c r="BK60" s="105"/>
      <c r="BL60" s="105"/>
      <c r="BM60" s="105"/>
      <c r="BN60" s="105"/>
      <c r="BO60" s="105"/>
      <c r="BP60" s="105"/>
      <c r="BQ60" s="105"/>
      <c r="BR60" s="105"/>
      <c r="BS60" s="105"/>
      <c r="BT60" s="105"/>
      <c r="BU60" s="105"/>
      <c r="BV60" s="105"/>
    </row>
    <row r="61" spans="1:76" s="109" customFormat="1" ht="11.25" customHeight="1">
      <c r="A61" s="421" t="s">
        <v>122</v>
      </c>
      <c r="B61" s="421"/>
      <c r="C61" s="421"/>
      <c r="D61" s="312" t="s">
        <v>143</v>
      </c>
      <c r="E61" s="312"/>
      <c r="F61" s="339" t="s">
        <v>237</v>
      </c>
      <c r="G61" s="339"/>
      <c r="H61" s="339"/>
      <c r="I61" s="339"/>
      <c r="J61" s="339"/>
      <c r="K61" s="339"/>
      <c r="L61" s="339"/>
      <c r="M61" s="339"/>
      <c r="N61" s="339"/>
      <c r="O61" s="339"/>
      <c r="P61" s="339"/>
      <c r="Q61" s="339"/>
      <c r="R61" s="339"/>
      <c r="S61" s="339"/>
      <c r="T61" s="339"/>
      <c r="U61" s="339"/>
      <c r="V61" s="339"/>
      <c r="W61" s="339"/>
      <c r="X61" s="339"/>
      <c r="Y61" s="339"/>
      <c r="Z61" s="339"/>
      <c r="AA61" s="340"/>
      <c r="AB61" s="317">
        <v>2</v>
      </c>
      <c r="AC61" s="318"/>
      <c r="AD61" s="409">
        <v>60</v>
      </c>
      <c r="AE61" s="317"/>
      <c r="AF61" s="171">
        <v>30</v>
      </c>
      <c r="AG61" s="312">
        <v>20</v>
      </c>
      <c r="AH61" s="312"/>
      <c r="AI61" s="312">
        <v>10</v>
      </c>
      <c r="AJ61" s="312"/>
      <c r="AK61" s="312">
        <v>0</v>
      </c>
      <c r="AL61" s="312"/>
      <c r="AM61" s="312">
        <v>30</v>
      </c>
      <c r="AN61" s="316"/>
      <c r="AO61" s="158"/>
      <c r="AP61" s="142"/>
      <c r="AQ61" s="142">
        <v>2</v>
      </c>
      <c r="AR61" s="156">
        <v>2</v>
      </c>
      <c r="AS61" s="144"/>
      <c r="AT61" s="142"/>
      <c r="AU61" s="142"/>
      <c r="AV61" s="156"/>
      <c r="AW61" s="144"/>
      <c r="AX61" s="142"/>
      <c r="AY61" s="143"/>
      <c r="AZ61" s="157"/>
      <c r="BA61" s="141"/>
      <c r="BB61" s="143"/>
      <c r="BC61" s="143"/>
      <c r="BD61" s="157"/>
      <c r="BE61" s="422" t="s">
        <v>92</v>
      </c>
      <c r="BF61" s="423"/>
      <c r="BG61" s="423"/>
      <c r="BH61" s="424"/>
      <c r="BI61" s="136"/>
      <c r="BJ61" s="137"/>
      <c r="BK61" s="137"/>
      <c r="BL61" s="137"/>
      <c r="BM61" s="137"/>
      <c r="BN61" s="137"/>
      <c r="BO61" s="137"/>
      <c r="BP61" s="137"/>
      <c r="BQ61" s="137"/>
      <c r="BR61" s="137"/>
      <c r="BS61" s="137"/>
      <c r="BT61" s="137"/>
      <c r="BU61" s="137"/>
      <c r="BV61" s="137"/>
      <c r="BW61" s="137"/>
      <c r="BX61" s="137"/>
    </row>
    <row r="62" spans="1:76" s="28" customFormat="1" ht="11.25" customHeight="1">
      <c r="A62" s="375" t="s">
        <v>320</v>
      </c>
      <c r="B62" s="375"/>
      <c r="C62" s="375"/>
      <c r="D62" s="312" t="s">
        <v>167</v>
      </c>
      <c r="E62" s="312"/>
      <c r="F62" s="339" t="s">
        <v>205</v>
      </c>
      <c r="G62" s="339"/>
      <c r="H62" s="339"/>
      <c r="I62" s="339"/>
      <c r="J62" s="339"/>
      <c r="K62" s="339"/>
      <c r="L62" s="339"/>
      <c r="M62" s="339"/>
      <c r="N62" s="339"/>
      <c r="O62" s="339"/>
      <c r="P62" s="339"/>
      <c r="Q62" s="339"/>
      <c r="R62" s="339"/>
      <c r="S62" s="339"/>
      <c r="T62" s="339"/>
      <c r="U62" s="339"/>
      <c r="V62" s="339"/>
      <c r="W62" s="339"/>
      <c r="X62" s="339"/>
      <c r="Y62" s="339"/>
      <c r="Z62" s="339"/>
      <c r="AA62" s="340"/>
      <c r="AB62" s="412">
        <v>4</v>
      </c>
      <c r="AC62" s="433"/>
      <c r="AD62" s="434">
        <v>120</v>
      </c>
      <c r="AE62" s="412"/>
      <c r="AF62" s="176">
        <v>60</v>
      </c>
      <c r="AG62" s="415">
        <v>20</v>
      </c>
      <c r="AH62" s="416"/>
      <c r="AI62" s="415">
        <v>40</v>
      </c>
      <c r="AJ62" s="416"/>
      <c r="AK62" s="415">
        <v>0</v>
      </c>
      <c r="AL62" s="416"/>
      <c r="AM62" s="415">
        <v>60</v>
      </c>
      <c r="AN62" s="417"/>
      <c r="AO62" s="160">
        <v>4</v>
      </c>
      <c r="AP62" s="161">
        <v>4</v>
      </c>
      <c r="AQ62" s="161"/>
      <c r="AR62" s="162"/>
      <c r="AS62" s="140"/>
      <c r="AT62" s="161"/>
      <c r="AU62" s="161"/>
      <c r="AV62" s="162"/>
      <c r="AW62" s="140"/>
      <c r="AX62" s="161"/>
      <c r="AY62" s="161"/>
      <c r="AZ62" s="162"/>
      <c r="BA62" s="140"/>
      <c r="BB62" s="161"/>
      <c r="BC62" s="161"/>
      <c r="BD62" s="162"/>
      <c r="BE62" s="422" t="s">
        <v>92</v>
      </c>
      <c r="BF62" s="423"/>
      <c r="BG62" s="423"/>
      <c r="BH62" s="424"/>
      <c r="BI62" s="137"/>
      <c r="BJ62" s="137"/>
      <c r="BK62" s="137"/>
      <c r="BL62" s="137"/>
      <c r="BM62" s="137"/>
      <c r="BN62" s="137"/>
      <c r="BO62" s="137"/>
      <c r="BP62" s="137"/>
      <c r="BQ62" s="137"/>
      <c r="BR62" s="137"/>
      <c r="BS62" s="137"/>
      <c r="BT62" s="137"/>
      <c r="BU62" s="137"/>
      <c r="BV62" s="137"/>
      <c r="BW62" s="137"/>
      <c r="BX62" s="137"/>
    </row>
    <row r="63" spans="1:76" s="28" customFormat="1" ht="11.25" customHeight="1">
      <c r="A63" s="375" t="s">
        <v>320</v>
      </c>
      <c r="B63" s="375"/>
      <c r="C63" s="375"/>
      <c r="D63" s="312" t="s">
        <v>168</v>
      </c>
      <c r="E63" s="312"/>
      <c r="F63" s="339" t="s">
        <v>206</v>
      </c>
      <c r="G63" s="339"/>
      <c r="H63" s="339"/>
      <c r="I63" s="339"/>
      <c r="J63" s="339"/>
      <c r="K63" s="339"/>
      <c r="L63" s="339"/>
      <c r="M63" s="339"/>
      <c r="N63" s="339"/>
      <c r="O63" s="339"/>
      <c r="P63" s="339"/>
      <c r="Q63" s="339"/>
      <c r="R63" s="339"/>
      <c r="S63" s="339"/>
      <c r="T63" s="339"/>
      <c r="U63" s="339"/>
      <c r="V63" s="339"/>
      <c r="W63" s="339"/>
      <c r="X63" s="339"/>
      <c r="Y63" s="339"/>
      <c r="Z63" s="339"/>
      <c r="AA63" s="340"/>
      <c r="AB63" s="412">
        <v>4</v>
      </c>
      <c r="AC63" s="433"/>
      <c r="AD63" s="434">
        <v>120</v>
      </c>
      <c r="AE63" s="412"/>
      <c r="AF63" s="169">
        <v>60</v>
      </c>
      <c r="AG63" s="415">
        <v>20</v>
      </c>
      <c r="AH63" s="416"/>
      <c r="AI63" s="415">
        <v>40</v>
      </c>
      <c r="AJ63" s="416"/>
      <c r="AK63" s="415">
        <v>0</v>
      </c>
      <c r="AL63" s="416"/>
      <c r="AM63" s="415">
        <v>60</v>
      </c>
      <c r="AN63" s="417"/>
      <c r="AO63" s="160"/>
      <c r="AP63" s="161"/>
      <c r="AQ63" s="161">
        <v>4</v>
      </c>
      <c r="AR63" s="162">
        <v>4</v>
      </c>
      <c r="AS63" s="140"/>
      <c r="AT63" s="161"/>
      <c r="AU63" s="161"/>
      <c r="AV63" s="162"/>
      <c r="AW63" s="140"/>
      <c r="AX63" s="161"/>
      <c r="AY63" s="161"/>
      <c r="AZ63" s="162"/>
      <c r="BA63" s="140"/>
      <c r="BB63" s="161"/>
      <c r="BC63" s="161"/>
      <c r="BD63" s="162"/>
      <c r="BE63" s="435" t="s">
        <v>93</v>
      </c>
      <c r="BF63" s="436"/>
      <c r="BG63" s="436"/>
      <c r="BH63" s="437"/>
      <c r="BI63" s="137"/>
      <c r="BJ63" s="137"/>
      <c r="BK63" s="137"/>
      <c r="BL63" s="137"/>
      <c r="BM63" s="137"/>
      <c r="BN63" s="137"/>
      <c r="BO63" s="137"/>
      <c r="BP63" s="137"/>
      <c r="BQ63" s="137"/>
      <c r="BR63" s="137"/>
      <c r="BS63" s="137"/>
      <c r="BT63" s="137"/>
      <c r="BU63" s="137"/>
      <c r="BV63" s="137"/>
      <c r="BW63" s="137"/>
      <c r="BX63" s="137"/>
    </row>
    <row r="64" spans="1:76" s="28" customFormat="1" ht="11.25" customHeight="1">
      <c r="A64" s="375" t="s">
        <v>320</v>
      </c>
      <c r="B64" s="375"/>
      <c r="C64" s="375"/>
      <c r="D64" s="312" t="s">
        <v>169</v>
      </c>
      <c r="E64" s="312"/>
      <c r="F64" s="339" t="s">
        <v>287</v>
      </c>
      <c r="G64" s="339"/>
      <c r="H64" s="339"/>
      <c r="I64" s="339"/>
      <c r="J64" s="339"/>
      <c r="K64" s="339"/>
      <c r="L64" s="339"/>
      <c r="M64" s="339"/>
      <c r="N64" s="339"/>
      <c r="O64" s="339"/>
      <c r="P64" s="339"/>
      <c r="Q64" s="339"/>
      <c r="R64" s="339"/>
      <c r="S64" s="339"/>
      <c r="T64" s="339"/>
      <c r="U64" s="339"/>
      <c r="V64" s="339"/>
      <c r="W64" s="339"/>
      <c r="X64" s="339"/>
      <c r="Y64" s="339"/>
      <c r="Z64" s="339"/>
      <c r="AA64" s="340"/>
      <c r="AB64" s="412">
        <v>4</v>
      </c>
      <c r="AC64" s="433"/>
      <c r="AD64" s="434">
        <v>120</v>
      </c>
      <c r="AE64" s="412"/>
      <c r="AF64" s="176">
        <v>60</v>
      </c>
      <c r="AG64" s="415">
        <v>20</v>
      </c>
      <c r="AH64" s="416"/>
      <c r="AI64" s="415">
        <v>40</v>
      </c>
      <c r="AJ64" s="416"/>
      <c r="AK64" s="415">
        <v>0</v>
      </c>
      <c r="AL64" s="416"/>
      <c r="AM64" s="415">
        <v>60</v>
      </c>
      <c r="AN64" s="417"/>
      <c r="AO64" s="160"/>
      <c r="AP64" s="161"/>
      <c r="AQ64" s="161"/>
      <c r="AR64" s="162"/>
      <c r="AS64" s="140">
        <v>4</v>
      </c>
      <c r="AT64" s="161">
        <v>4</v>
      </c>
      <c r="AU64" s="161"/>
      <c r="AV64" s="162"/>
      <c r="AW64" s="140"/>
      <c r="AX64" s="161"/>
      <c r="AY64" s="161"/>
      <c r="AZ64" s="162"/>
      <c r="BA64" s="140"/>
      <c r="BB64" s="161"/>
      <c r="BC64" s="161"/>
      <c r="BD64" s="162"/>
      <c r="BE64" s="435" t="s">
        <v>93</v>
      </c>
      <c r="BF64" s="436"/>
      <c r="BG64" s="436"/>
      <c r="BH64" s="437"/>
      <c r="BI64" s="137"/>
      <c r="BJ64" s="137"/>
      <c r="BK64" s="137"/>
      <c r="BL64" s="137"/>
      <c r="BM64" s="137"/>
      <c r="BN64" s="137"/>
      <c r="BO64" s="137"/>
      <c r="BP64" s="137"/>
      <c r="BQ64" s="137"/>
      <c r="BR64" s="137"/>
      <c r="BS64" s="137"/>
      <c r="BT64" s="137"/>
      <c r="BU64" s="137"/>
      <c r="BV64" s="137"/>
      <c r="BW64" s="137"/>
      <c r="BX64" s="137"/>
    </row>
    <row r="65" spans="1:76" s="109" customFormat="1" ht="11.25" customHeight="1">
      <c r="A65" s="375" t="s">
        <v>320</v>
      </c>
      <c r="B65" s="375"/>
      <c r="C65" s="375"/>
      <c r="D65" s="312" t="s">
        <v>170</v>
      </c>
      <c r="E65" s="312"/>
      <c r="F65" s="339" t="s">
        <v>288</v>
      </c>
      <c r="G65" s="339"/>
      <c r="H65" s="339"/>
      <c r="I65" s="339"/>
      <c r="J65" s="339"/>
      <c r="K65" s="339"/>
      <c r="L65" s="339"/>
      <c r="M65" s="339"/>
      <c r="N65" s="339"/>
      <c r="O65" s="339"/>
      <c r="P65" s="339"/>
      <c r="Q65" s="339"/>
      <c r="R65" s="339"/>
      <c r="S65" s="339"/>
      <c r="T65" s="339"/>
      <c r="U65" s="339"/>
      <c r="V65" s="339"/>
      <c r="W65" s="339"/>
      <c r="X65" s="339"/>
      <c r="Y65" s="339"/>
      <c r="Z65" s="339"/>
      <c r="AA65" s="340"/>
      <c r="AB65" s="412">
        <v>4</v>
      </c>
      <c r="AC65" s="433"/>
      <c r="AD65" s="434">
        <v>120</v>
      </c>
      <c r="AE65" s="412"/>
      <c r="AF65" s="169">
        <v>60</v>
      </c>
      <c r="AG65" s="415">
        <v>20</v>
      </c>
      <c r="AH65" s="416"/>
      <c r="AI65" s="415">
        <v>40</v>
      </c>
      <c r="AJ65" s="416"/>
      <c r="AK65" s="415">
        <v>0</v>
      </c>
      <c r="AL65" s="416"/>
      <c r="AM65" s="415">
        <v>60</v>
      </c>
      <c r="AN65" s="417"/>
      <c r="AO65" s="160"/>
      <c r="AP65" s="161"/>
      <c r="AQ65" s="161"/>
      <c r="AR65" s="162"/>
      <c r="AS65" s="140"/>
      <c r="AT65" s="161"/>
      <c r="AU65" s="161">
        <v>4</v>
      </c>
      <c r="AV65" s="162">
        <v>4</v>
      </c>
      <c r="AW65" s="140"/>
      <c r="AX65" s="161"/>
      <c r="AY65" s="161"/>
      <c r="AZ65" s="162"/>
      <c r="BA65" s="140"/>
      <c r="BB65" s="161"/>
      <c r="BC65" s="161"/>
      <c r="BD65" s="162"/>
      <c r="BE65" s="435" t="s">
        <v>93</v>
      </c>
      <c r="BF65" s="436"/>
      <c r="BG65" s="436"/>
      <c r="BH65" s="437"/>
      <c r="BI65" s="137"/>
      <c r="BJ65" s="137"/>
      <c r="BK65" s="137"/>
      <c r="BL65" s="137"/>
      <c r="BM65" s="137"/>
      <c r="BN65" s="137"/>
      <c r="BO65" s="137"/>
      <c r="BP65" s="137"/>
      <c r="BQ65" s="137"/>
      <c r="BR65" s="137"/>
      <c r="BS65" s="137"/>
      <c r="BT65" s="137"/>
      <c r="BU65" s="137"/>
      <c r="BV65" s="137"/>
      <c r="BW65" s="137"/>
      <c r="BX65" s="137"/>
    </row>
    <row r="66" spans="1:76" s="28" customFormat="1" ht="11.25" customHeight="1">
      <c r="A66" s="375" t="s">
        <v>320</v>
      </c>
      <c r="B66" s="375"/>
      <c r="C66" s="375"/>
      <c r="D66" s="312" t="s">
        <v>164</v>
      </c>
      <c r="E66" s="312"/>
      <c r="F66" s="348" t="s">
        <v>289</v>
      </c>
      <c r="G66" s="349"/>
      <c r="H66" s="349"/>
      <c r="I66" s="349"/>
      <c r="J66" s="349"/>
      <c r="K66" s="349"/>
      <c r="L66" s="349"/>
      <c r="M66" s="349"/>
      <c r="N66" s="349"/>
      <c r="O66" s="349"/>
      <c r="P66" s="349"/>
      <c r="Q66" s="349"/>
      <c r="R66" s="349"/>
      <c r="S66" s="349"/>
      <c r="T66" s="349"/>
      <c r="U66" s="349"/>
      <c r="V66" s="349"/>
      <c r="W66" s="349"/>
      <c r="X66" s="349"/>
      <c r="Y66" s="349"/>
      <c r="Z66" s="349"/>
      <c r="AA66" s="350"/>
      <c r="AB66" s="417">
        <v>4</v>
      </c>
      <c r="AC66" s="418"/>
      <c r="AD66" s="434">
        <v>120</v>
      </c>
      <c r="AE66" s="412"/>
      <c r="AF66" s="169">
        <v>60</v>
      </c>
      <c r="AG66" s="415">
        <v>20</v>
      </c>
      <c r="AH66" s="416"/>
      <c r="AI66" s="415">
        <v>40</v>
      </c>
      <c r="AJ66" s="416"/>
      <c r="AK66" s="415">
        <v>0</v>
      </c>
      <c r="AL66" s="416"/>
      <c r="AM66" s="415">
        <v>60</v>
      </c>
      <c r="AN66" s="417"/>
      <c r="AO66" s="160"/>
      <c r="AP66" s="161"/>
      <c r="AQ66" s="161"/>
      <c r="AR66" s="162"/>
      <c r="AS66" s="140"/>
      <c r="AT66" s="161"/>
      <c r="AU66" s="161"/>
      <c r="AV66" s="162"/>
      <c r="AW66" s="140">
        <v>4</v>
      </c>
      <c r="AX66" s="161">
        <v>4</v>
      </c>
      <c r="AY66" s="161"/>
      <c r="AZ66" s="162"/>
      <c r="BA66" s="140"/>
      <c r="BB66" s="161"/>
      <c r="BC66" s="161"/>
      <c r="BD66" s="162"/>
      <c r="BE66" s="435" t="s">
        <v>93</v>
      </c>
      <c r="BF66" s="436"/>
      <c r="BG66" s="436"/>
      <c r="BH66" s="437"/>
      <c r="BI66" s="137"/>
      <c r="BJ66" s="137"/>
      <c r="BK66" s="137"/>
      <c r="BL66" s="137"/>
      <c r="BM66" s="137"/>
      <c r="BN66" s="137"/>
      <c r="BO66" s="137"/>
      <c r="BP66" s="137"/>
      <c r="BQ66" s="137"/>
      <c r="BR66" s="137"/>
      <c r="BS66" s="137"/>
      <c r="BT66" s="137"/>
      <c r="BU66" s="137"/>
      <c r="BV66" s="137"/>
      <c r="BW66" s="137"/>
      <c r="BX66" s="137"/>
    </row>
    <row r="67" spans="1:76" s="28" customFormat="1" ht="11.25" customHeight="1">
      <c r="A67" s="393" t="s">
        <v>320</v>
      </c>
      <c r="B67" s="394"/>
      <c r="C67" s="394"/>
      <c r="D67" s="410" t="s">
        <v>165</v>
      </c>
      <c r="E67" s="410"/>
      <c r="F67" s="348" t="s">
        <v>297</v>
      </c>
      <c r="G67" s="349"/>
      <c r="H67" s="349"/>
      <c r="I67" s="349"/>
      <c r="J67" s="349"/>
      <c r="K67" s="349"/>
      <c r="L67" s="349"/>
      <c r="M67" s="349"/>
      <c r="N67" s="349"/>
      <c r="O67" s="349"/>
      <c r="P67" s="349"/>
      <c r="Q67" s="349"/>
      <c r="R67" s="349"/>
      <c r="S67" s="349"/>
      <c r="T67" s="349"/>
      <c r="U67" s="349"/>
      <c r="V67" s="349"/>
      <c r="W67" s="349"/>
      <c r="X67" s="349"/>
      <c r="Y67" s="349"/>
      <c r="Z67" s="349"/>
      <c r="AA67" s="350"/>
      <c r="AB67" s="387">
        <v>3</v>
      </c>
      <c r="AC67" s="384"/>
      <c r="AD67" s="409">
        <v>90</v>
      </c>
      <c r="AE67" s="317"/>
      <c r="AF67" s="175">
        <v>44</v>
      </c>
      <c r="AG67" s="425">
        <v>14</v>
      </c>
      <c r="AH67" s="426"/>
      <c r="AI67" s="381">
        <v>30</v>
      </c>
      <c r="AJ67" s="382"/>
      <c r="AK67" s="381">
        <v>0</v>
      </c>
      <c r="AL67" s="382"/>
      <c r="AM67" s="381">
        <v>46</v>
      </c>
      <c r="AN67" s="384"/>
      <c r="AO67" s="160"/>
      <c r="AP67" s="172"/>
      <c r="AQ67" s="172"/>
      <c r="AR67" s="162"/>
      <c r="AS67" s="173"/>
      <c r="AT67" s="172"/>
      <c r="AU67" s="172"/>
      <c r="AV67" s="162"/>
      <c r="AW67" s="173"/>
      <c r="AX67" s="172"/>
      <c r="AY67" s="172">
        <v>3</v>
      </c>
      <c r="AZ67" s="162">
        <v>3</v>
      </c>
      <c r="BA67" s="173"/>
      <c r="BB67" s="172"/>
      <c r="BC67" s="172"/>
      <c r="BD67" s="162"/>
      <c r="BE67" s="435" t="s">
        <v>92</v>
      </c>
      <c r="BF67" s="436"/>
      <c r="BG67" s="436"/>
      <c r="BH67" s="437"/>
      <c r="BI67" s="137"/>
      <c r="BJ67" s="137"/>
      <c r="BK67" s="137"/>
      <c r="BL67" s="137"/>
      <c r="BM67" s="137"/>
      <c r="BN67" s="137"/>
      <c r="BO67" s="137"/>
      <c r="BP67" s="137"/>
      <c r="BQ67" s="137"/>
      <c r="BR67" s="137"/>
      <c r="BS67" s="137"/>
      <c r="BT67" s="137"/>
      <c r="BU67" s="137"/>
      <c r="BV67" s="137"/>
      <c r="BW67" s="137"/>
      <c r="BX67" s="137"/>
    </row>
    <row r="68" spans="1:76" s="28" customFormat="1" ht="11.25" customHeight="1">
      <c r="A68" s="393" t="s">
        <v>320</v>
      </c>
      <c r="B68" s="394"/>
      <c r="C68" s="394"/>
      <c r="D68" s="410" t="s">
        <v>295</v>
      </c>
      <c r="E68" s="410"/>
      <c r="F68" s="348" t="s">
        <v>298</v>
      </c>
      <c r="G68" s="349"/>
      <c r="H68" s="349"/>
      <c r="I68" s="349"/>
      <c r="J68" s="349"/>
      <c r="K68" s="349"/>
      <c r="L68" s="349"/>
      <c r="M68" s="349"/>
      <c r="N68" s="349"/>
      <c r="O68" s="349"/>
      <c r="P68" s="349"/>
      <c r="Q68" s="349"/>
      <c r="R68" s="349"/>
      <c r="S68" s="349"/>
      <c r="T68" s="349"/>
      <c r="U68" s="349"/>
      <c r="V68" s="349"/>
      <c r="W68" s="349"/>
      <c r="X68" s="349"/>
      <c r="Y68" s="349"/>
      <c r="Z68" s="349"/>
      <c r="AA68" s="350"/>
      <c r="AB68" s="409">
        <v>4</v>
      </c>
      <c r="AC68" s="342"/>
      <c r="AD68" s="409">
        <v>120</v>
      </c>
      <c r="AE68" s="317"/>
      <c r="AF68" s="175">
        <v>38</v>
      </c>
      <c r="AG68" s="316">
        <v>0</v>
      </c>
      <c r="AH68" s="317"/>
      <c r="AI68" s="316">
        <v>38</v>
      </c>
      <c r="AJ68" s="317"/>
      <c r="AK68" s="316">
        <v>0</v>
      </c>
      <c r="AL68" s="317"/>
      <c r="AM68" s="316">
        <v>82</v>
      </c>
      <c r="AN68" s="409"/>
      <c r="AO68" s="160"/>
      <c r="AP68" s="172"/>
      <c r="AQ68" s="172"/>
      <c r="AR68" s="162"/>
      <c r="AS68" s="173"/>
      <c r="AT68" s="172"/>
      <c r="AU68" s="172"/>
      <c r="AV68" s="162"/>
      <c r="AW68" s="173"/>
      <c r="AX68" s="172"/>
      <c r="AY68" s="172"/>
      <c r="AZ68" s="162"/>
      <c r="BA68" s="173">
        <v>4</v>
      </c>
      <c r="BB68" s="172">
        <v>3</v>
      </c>
      <c r="BC68" s="172"/>
      <c r="BD68" s="162"/>
      <c r="BE68" s="435" t="s">
        <v>92</v>
      </c>
      <c r="BF68" s="436"/>
      <c r="BG68" s="436"/>
      <c r="BH68" s="437"/>
      <c r="BI68" s="137"/>
      <c r="BJ68" s="137"/>
      <c r="BK68" s="137"/>
      <c r="BL68" s="137"/>
      <c r="BM68" s="137"/>
      <c r="BN68" s="137"/>
      <c r="BO68" s="137"/>
      <c r="BP68" s="137"/>
      <c r="BQ68" s="137"/>
      <c r="BR68" s="137"/>
      <c r="BS68" s="137"/>
      <c r="BT68" s="137"/>
      <c r="BU68" s="137"/>
      <c r="BV68" s="137"/>
      <c r="BW68" s="137"/>
      <c r="BX68" s="137"/>
    </row>
    <row r="69" spans="1:76" s="27" customFormat="1" ht="11.25" customHeight="1">
      <c r="A69" s="391" t="s">
        <v>125</v>
      </c>
      <c r="B69" s="392"/>
      <c r="C69" s="392"/>
      <c r="D69" s="411" t="s">
        <v>270</v>
      </c>
      <c r="E69" s="412"/>
      <c r="F69" s="343" t="s">
        <v>238</v>
      </c>
      <c r="G69" s="344"/>
      <c r="H69" s="344"/>
      <c r="I69" s="344"/>
      <c r="J69" s="344"/>
      <c r="K69" s="344"/>
      <c r="L69" s="344"/>
      <c r="M69" s="344"/>
      <c r="N69" s="344"/>
      <c r="O69" s="344"/>
      <c r="P69" s="344"/>
      <c r="Q69" s="344"/>
      <c r="R69" s="344"/>
      <c r="S69" s="344"/>
      <c r="T69" s="344"/>
      <c r="U69" s="344"/>
      <c r="V69" s="344"/>
      <c r="W69" s="344"/>
      <c r="X69" s="344"/>
      <c r="Y69" s="344"/>
      <c r="Z69" s="344"/>
      <c r="AA69" s="345"/>
      <c r="AB69" s="387">
        <v>3</v>
      </c>
      <c r="AC69" s="384"/>
      <c r="AD69" s="409">
        <v>90</v>
      </c>
      <c r="AE69" s="317"/>
      <c r="AF69" s="175">
        <v>44</v>
      </c>
      <c r="AG69" s="425">
        <v>30</v>
      </c>
      <c r="AH69" s="426"/>
      <c r="AI69" s="381">
        <v>14</v>
      </c>
      <c r="AJ69" s="382"/>
      <c r="AK69" s="381">
        <v>0</v>
      </c>
      <c r="AL69" s="382"/>
      <c r="AM69" s="381">
        <v>46</v>
      </c>
      <c r="AN69" s="387"/>
      <c r="AO69" s="159"/>
      <c r="AP69" s="143"/>
      <c r="AQ69" s="143"/>
      <c r="AR69" s="157"/>
      <c r="AS69" s="141">
        <v>3</v>
      </c>
      <c r="AT69" s="143">
        <v>3</v>
      </c>
      <c r="AU69" s="143"/>
      <c r="AV69" s="157"/>
      <c r="AW69" s="141"/>
      <c r="AX69" s="143"/>
      <c r="AY69" s="143"/>
      <c r="AZ69" s="157"/>
      <c r="BA69" s="141"/>
      <c r="BB69" s="143"/>
      <c r="BC69" s="143"/>
      <c r="BD69" s="157"/>
      <c r="BE69" s="435" t="s">
        <v>92</v>
      </c>
      <c r="BF69" s="436"/>
      <c r="BG69" s="436"/>
      <c r="BH69" s="437"/>
      <c r="BJ69" s="137"/>
      <c r="BK69" s="137"/>
      <c r="BL69" s="137"/>
      <c r="BM69" s="137"/>
      <c r="BN69" s="137"/>
      <c r="BO69" s="137"/>
      <c r="BP69" s="137"/>
      <c r="BQ69" s="137"/>
      <c r="BR69" s="137"/>
      <c r="BS69" s="137"/>
      <c r="BT69" s="137"/>
      <c r="BU69" s="137"/>
      <c r="BV69" s="137"/>
      <c r="BW69" s="137"/>
      <c r="BX69" s="137"/>
    </row>
    <row r="70" spans="1:76" s="27" customFormat="1" ht="11.25" customHeight="1">
      <c r="A70" s="391" t="s">
        <v>125</v>
      </c>
      <c r="B70" s="392"/>
      <c r="C70" s="392"/>
      <c r="D70" s="411" t="s">
        <v>271</v>
      </c>
      <c r="E70" s="412"/>
      <c r="F70" s="343" t="s">
        <v>239</v>
      </c>
      <c r="G70" s="344"/>
      <c r="H70" s="344"/>
      <c r="I70" s="344"/>
      <c r="J70" s="344"/>
      <c r="K70" s="344"/>
      <c r="L70" s="344"/>
      <c r="M70" s="344"/>
      <c r="N70" s="344"/>
      <c r="O70" s="344"/>
      <c r="P70" s="344"/>
      <c r="Q70" s="344"/>
      <c r="R70" s="344"/>
      <c r="S70" s="344"/>
      <c r="T70" s="344"/>
      <c r="U70" s="344"/>
      <c r="V70" s="344"/>
      <c r="W70" s="344"/>
      <c r="X70" s="344"/>
      <c r="Y70" s="344"/>
      <c r="Z70" s="344"/>
      <c r="AA70" s="345"/>
      <c r="AB70" s="387">
        <v>4</v>
      </c>
      <c r="AC70" s="384"/>
      <c r="AD70" s="409">
        <v>120</v>
      </c>
      <c r="AE70" s="317"/>
      <c r="AF70" s="168">
        <v>60</v>
      </c>
      <c r="AG70" s="316">
        <v>40</v>
      </c>
      <c r="AH70" s="317"/>
      <c r="AI70" s="316">
        <v>20</v>
      </c>
      <c r="AJ70" s="317"/>
      <c r="AK70" s="316">
        <v>0</v>
      </c>
      <c r="AL70" s="317"/>
      <c r="AM70" s="316">
        <v>60</v>
      </c>
      <c r="AN70" s="409"/>
      <c r="AO70" s="159"/>
      <c r="AP70" s="143"/>
      <c r="AQ70" s="143"/>
      <c r="AR70" s="157"/>
      <c r="AS70" s="141"/>
      <c r="AT70" s="143"/>
      <c r="AU70" s="141"/>
      <c r="AV70" s="157"/>
      <c r="AW70" s="141">
        <v>4</v>
      </c>
      <c r="AX70" s="143">
        <v>4</v>
      </c>
      <c r="AY70" s="143"/>
      <c r="AZ70" s="157"/>
      <c r="BA70" s="141"/>
      <c r="BB70" s="143"/>
      <c r="BC70" s="143"/>
      <c r="BD70" s="157"/>
      <c r="BE70" s="422" t="s">
        <v>93</v>
      </c>
      <c r="BF70" s="423"/>
      <c r="BG70" s="423"/>
      <c r="BH70" s="424"/>
      <c r="BJ70" s="137"/>
      <c r="BK70" s="137"/>
      <c r="BL70" s="137"/>
      <c r="BM70" s="137"/>
      <c r="BN70" s="137"/>
      <c r="BO70" s="137"/>
      <c r="BP70" s="137"/>
      <c r="BQ70" s="137"/>
      <c r="BR70" s="137"/>
      <c r="BS70" s="137"/>
      <c r="BT70" s="137"/>
      <c r="BU70" s="137"/>
      <c r="BV70" s="137"/>
      <c r="BW70" s="137"/>
      <c r="BX70" s="137"/>
    </row>
    <row r="71" spans="1:76" s="27" customFormat="1" ht="11.25" customHeight="1">
      <c r="A71" s="391" t="s">
        <v>125</v>
      </c>
      <c r="B71" s="392"/>
      <c r="C71" s="392"/>
      <c r="D71" s="411" t="s">
        <v>272</v>
      </c>
      <c r="E71" s="412"/>
      <c r="F71" s="343" t="s">
        <v>151</v>
      </c>
      <c r="G71" s="344"/>
      <c r="H71" s="344"/>
      <c r="I71" s="344"/>
      <c r="J71" s="344"/>
      <c r="K71" s="344"/>
      <c r="L71" s="344"/>
      <c r="M71" s="344"/>
      <c r="N71" s="344"/>
      <c r="O71" s="344"/>
      <c r="P71" s="344"/>
      <c r="Q71" s="344"/>
      <c r="R71" s="344"/>
      <c r="S71" s="344"/>
      <c r="T71" s="344"/>
      <c r="U71" s="344"/>
      <c r="V71" s="344"/>
      <c r="W71" s="344"/>
      <c r="X71" s="344"/>
      <c r="Y71" s="344"/>
      <c r="Z71" s="344"/>
      <c r="AA71" s="345"/>
      <c r="AB71" s="387">
        <v>4</v>
      </c>
      <c r="AC71" s="384"/>
      <c r="AD71" s="409">
        <v>120</v>
      </c>
      <c r="AE71" s="317"/>
      <c r="AF71" s="175">
        <v>52</v>
      </c>
      <c r="AG71" s="425">
        <v>40</v>
      </c>
      <c r="AH71" s="426"/>
      <c r="AI71" s="381">
        <v>12</v>
      </c>
      <c r="AJ71" s="382"/>
      <c r="AK71" s="381">
        <v>0</v>
      </c>
      <c r="AL71" s="382"/>
      <c r="AM71" s="381">
        <v>68</v>
      </c>
      <c r="AN71" s="387"/>
      <c r="AO71" s="159"/>
      <c r="AP71" s="143"/>
      <c r="AQ71" s="143"/>
      <c r="AR71" s="157"/>
      <c r="AS71" s="141"/>
      <c r="AT71" s="143"/>
      <c r="AU71" s="143"/>
      <c r="AV71" s="157"/>
      <c r="AW71" s="141"/>
      <c r="AX71" s="143"/>
      <c r="AY71" s="143"/>
      <c r="AZ71" s="157"/>
      <c r="BA71" s="141">
        <v>4</v>
      </c>
      <c r="BB71" s="143">
        <v>4</v>
      </c>
      <c r="BC71" s="143"/>
      <c r="BD71" s="157"/>
      <c r="BE71" s="422" t="s">
        <v>92</v>
      </c>
      <c r="BF71" s="423"/>
      <c r="BG71" s="423"/>
      <c r="BH71" s="424"/>
    </row>
    <row r="72" spans="1:76" s="27" customFormat="1" ht="11.25" customHeight="1">
      <c r="A72" s="391" t="s">
        <v>125</v>
      </c>
      <c r="B72" s="392"/>
      <c r="C72" s="392"/>
      <c r="D72" s="411" t="s">
        <v>273</v>
      </c>
      <c r="E72" s="412"/>
      <c r="F72" s="343" t="s">
        <v>214</v>
      </c>
      <c r="G72" s="344"/>
      <c r="H72" s="344"/>
      <c r="I72" s="344"/>
      <c r="J72" s="344"/>
      <c r="K72" s="344"/>
      <c r="L72" s="344"/>
      <c r="M72" s="344"/>
      <c r="N72" s="344"/>
      <c r="O72" s="344"/>
      <c r="P72" s="344"/>
      <c r="Q72" s="344"/>
      <c r="R72" s="344"/>
      <c r="S72" s="344"/>
      <c r="T72" s="344"/>
      <c r="U72" s="344"/>
      <c r="V72" s="344"/>
      <c r="W72" s="344"/>
      <c r="X72" s="344"/>
      <c r="Y72" s="344"/>
      <c r="Z72" s="344"/>
      <c r="AA72" s="345"/>
      <c r="AB72" s="387">
        <v>4</v>
      </c>
      <c r="AC72" s="384"/>
      <c r="AD72" s="409">
        <v>120</v>
      </c>
      <c r="AE72" s="317"/>
      <c r="AF72" s="175">
        <v>60</v>
      </c>
      <c r="AG72" s="316">
        <v>40</v>
      </c>
      <c r="AH72" s="317"/>
      <c r="AI72" s="316">
        <v>20</v>
      </c>
      <c r="AJ72" s="317"/>
      <c r="AK72" s="316">
        <v>0</v>
      </c>
      <c r="AL72" s="317"/>
      <c r="AM72" s="316">
        <v>60</v>
      </c>
      <c r="AN72" s="409"/>
      <c r="AO72" s="159"/>
      <c r="AP72" s="143"/>
      <c r="AQ72" s="143"/>
      <c r="AR72" s="157"/>
      <c r="AS72" s="141"/>
      <c r="AT72" s="143"/>
      <c r="AU72" s="143"/>
      <c r="AV72" s="157"/>
      <c r="AW72" s="141"/>
      <c r="AX72" s="143"/>
      <c r="AY72" s="143">
        <v>4</v>
      </c>
      <c r="AZ72" s="157">
        <v>4</v>
      </c>
      <c r="BA72" s="141"/>
      <c r="BB72" s="143"/>
      <c r="BC72" s="143"/>
      <c r="BD72" s="157"/>
      <c r="BE72" s="422" t="s">
        <v>93</v>
      </c>
      <c r="BF72" s="423"/>
      <c r="BG72" s="423"/>
      <c r="BH72" s="424"/>
    </row>
    <row r="73" spans="1:76" s="27" customFormat="1" ht="11.25" customHeight="1">
      <c r="A73" s="391" t="s">
        <v>125</v>
      </c>
      <c r="B73" s="392"/>
      <c r="C73" s="392"/>
      <c r="D73" s="410" t="s">
        <v>274</v>
      </c>
      <c r="E73" s="410"/>
      <c r="F73" s="343" t="s">
        <v>150</v>
      </c>
      <c r="G73" s="344"/>
      <c r="H73" s="344"/>
      <c r="I73" s="344"/>
      <c r="J73" s="344"/>
      <c r="K73" s="344"/>
      <c r="L73" s="344"/>
      <c r="M73" s="344"/>
      <c r="N73" s="344"/>
      <c r="O73" s="344"/>
      <c r="P73" s="344"/>
      <c r="Q73" s="344"/>
      <c r="R73" s="344"/>
      <c r="S73" s="344"/>
      <c r="T73" s="344"/>
      <c r="U73" s="344"/>
      <c r="V73" s="344"/>
      <c r="W73" s="344"/>
      <c r="X73" s="344"/>
      <c r="Y73" s="344"/>
      <c r="Z73" s="344"/>
      <c r="AA73" s="345"/>
      <c r="AB73" s="387">
        <v>3</v>
      </c>
      <c r="AC73" s="384"/>
      <c r="AD73" s="409">
        <v>90</v>
      </c>
      <c r="AE73" s="317"/>
      <c r="AF73" s="168">
        <v>44</v>
      </c>
      <c r="AG73" s="425">
        <v>30</v>
      </c>
      <c r="AH73" s="426"/>
      <c r="AI73" s="381">
        <v>14</v>
      </c>
      <c r="AJ73" s="382"/>
      <c r="AK73" s="381">
        <v>0</v>
      </c>
      <c r="AL73" s="382"/>
      <c r="AM73" s="381">
        <v>46</v>
      </c>
      <c r="AN73" s="387"/>
      <c r="AO73" s="159"/>
      <c r="AP73" s="143"/>
      <c r="AQ73" s="143"/>
      <c r="AR73" s="157"/>
      <c r="AS73" s="141">
        <v>3</v>
      </c>
      <c r="AT73" s="143">
        <v>3</v>
      </c>
      <c r="AU73" s="143"/>
      <c r="AV73" s="157"/>
      <c r="AW73" s="141"/>
      <c r="AX73" s="143"/>
      <c r="AY73" s="143"/>
      <c r="AZ73" s="157"/>
      <c r="BA73" s="141"/>
      <c r="BB73" s="143"/>
      <c r="BC73" s="143"/>
      <c r="BD73" s="157"/>
      <c r="BE73" s="422" t="s">
        <v>92</v>
      </c>
      <c r="BF73" s="423"/>
      <c r="BG73" s="423"/>
      <c r="BH73" s="424"/>
    </row>
    <row r="74" spans="1:76" s="27" customFormat="1" ht="11.25" customHeight="1">
      <c r="A74" s="391" t="s">
        <v>125</v>
      </c>
      <c r="B74" s="392"/>
      <c r="C74" s="392"/>
      <c r="D74" s="410" t="s">
        <v>275</v>
      </c>
      <c r="E74" s="410"/>
      <c r="F74" s="419" t="s">
        <v>240</v>
      </c>
      <c r="G74" s="419"/>
      <c r="H74" s="419"/>
      <c r="I74" s="419"/>
      <c r="J74" s="419"/>
      <c r="K74" s="419"/>
      <c r="L74" s="419"/>
      <c r="M74" s="419"/>
      <c r="N74" s="419"/>
      <c r="O74" s="419"/>
      <c r="P74" s="419"/>
      <c r="Q74" s="419"/>
      <c r="R74" s="419"/>
      <c r="S74" s="419"/>
      <c r="T74" s="419"/>
      <c r="U74" s="419"/>
      <c r="V74" s="419"/>
      <c r="W74" s="419"/>
      <c r="X74" s="419"/>
      <c r="Y74" s="419"/>
      <c r="Z74" s="419"/>
      <c r="AA74" s="420"/>
      <c r="AB74" s="387">
        <v>4</v>
      </c>
      <c r="AC74" s="384"/>
      <c r="AD74" s="409">
        <v>120</v>
      </c>
      <c r="AE74" s="317"/>
      <c r="AF74" s="168">
        <v>52</v>
      </c>
      <c r="AG74" s="425">
        <v>40</v>
      </c>
      <c r="AH74" s="426"/>
      <c r="AI74" s="381">
        <v>12</v>
      </c>
      <c r="AJ74" s="382"/>
      <c r="AK74" s="381">
        <v>0</v>
      </c>
      <c r="AL74" s="382"/>
      <c r="AM74" s="381">
        <v>68</v>
      </c>
      <c r="AN74" s="387"/>
      <c r="AO74" s="159"/>
      <c r="AP74" s="143"/>
      <c r="AQ74" s="143"/>
      <c r="AR74" s="157"/>
      <c r="AS74" s="141"/>
      <c r="AT74" s="143"/>
      <c r="AU74" s="143"/>
      <c r="AV74" s="157"/>
      <c r="AW74" s="141"/>
      <c r="AX74" s="143"/>
      <c r="AY74" s="143"/>
      <c r="AZ74" s="157"/>
      <c r="BA74" s="141">
        <v>4</v>
      </c>
      <c r="BB74" s="143">
        <v>4</v>
      </c>
      <c r="BC74" s="143"/>
      <c r="BD74" s="157"/>
      <c r="BE74" s="422" t="s">
        <v>92</v>
      </c>
      <c r="BF74" s="423"/>
      <c r="BG74" s="423"/>
      <c r="BH74" s="424"/>
    </row>
    <row r="75" spans="1:76" s="27" customFormat="1" ht="11.25" customHeight="1">
      <c r="A75" s="391" t="s">
        <v>125</v>
      </c>
      <c r="B75" s="392"/>
      <c r="C75" s="392"/>
      <c r="D75" s="410" t="s">
        <v>276</v>
      </c>
      <c r="E75" s="410"/>
      <c r="F75" s="348" t="s">
        <v>311</v>
      </c>
      <c r="G75" s="349"/>
      <c r="H75" s="349"/>
      <c r="I75" s="349"/>
      <c r="J75" s="349"/>
      <c r="K75" s="349"/>
      <c r="L75" s="349"/>
      <c r="M75" s="349"/>
      <c r="N75" s="349"/>
      <c r="O75" s="349"/>
      <c r="P75" s="349"/>
      <c r="Q75" s="349"/>
      <c r="R75" s="349"/>
      <c r="S75" s="349"/>
      <c r="T75" s="349"/>
      <c r="U75" s="349"/>
      <c r="V75" s="349"/>
      <c r="W75" s="349"/>
      <c r="X75" s="349"/>
      <c r="Y75" s="349"/>
      <c r="Z75" s="349"/>
      <c r="AA75" s="350"/>
      <c r="AB75" s="409">
        <v>6</v>
      </c>
      <c r="AC75" s="342"/>
      <c r="AD75" s="409">
        <v>180</v>
      </c>
      <c r="AE75" s="317"/>
      <c r="AF75" s="168">
        <v>60</v>
      </c>
      <c r="AG75" s="438">
        <v>40</v>
      </c>
      <c r="AH75" s="439"/>
      <c r="AI75" s="316">
        <v>20</v>
      </c>
      <c r="AJ75" s="317"/>
      <c r="AK75" s="316">
        <v>0</v>
      </c>
      <c r="AL75" s="317"/>
      <c r="AM75" s="316">
        <v>120</v>
      </c>
      <c r="AN75" s="409"/>
      <c r="AO75" s="159"/>
      <c r="AP75" s="143"/>
      <c r="AQ75" s="143"/>
      <c r="AR75" s="157"/>
      <c r="AS75" s="141"/>
      <c r="AT75" s="143"/>
      <c r="AU75" s="143"/>
      <c r="AV75" s="157"/>
      <c r="AW75" s="141"/>
      <c r="AX75" s="143"/>
      <c r="AY75" s="143">
        <v>6</v>
      </c>
      <c r="AZ75" s="157">
        <v>6</v>
      </c>
      <c r="BA75" s="141"/>
      <c r="BB75" s="143"/>
      <c r="BC75" s="143"/>
      <c r="BD75" s="157"/>
      <c r="BE75" s="422" t="s">
        <v>92</v>
      </c>
      <c r="BF75" s="423"/>
      <c r="BG75" s="423"/>
      <c r="BH75" s="424"/>
    </row>
    <row r="76" spans="1:76" s="27" customFormat="1" ht="11.25" customHeight="1">
      <c r="A76" s="391" t="s">
        <v>125</v>
      </c>
      <c r="B76" s="392"/>
      <c r="C76" s="392"/>
      <c r="D76" s="410" t="s">
        <v>144</v>
      </c>
      <c r="E76" s="410"/>
      <c r="F76" s="348" t="s">
        <v>241</v>
      </c>
      <c r="G76" s="349"/>
      <c r="H76" s="349"/>
      <c r="I76" s="349"/>
      <c r="J76" s="349"/>
      <c r="K76" s="349"/>
      <c r="L76" s="349"/>
      <c r="M76" s="349"/>
      <c r="N76" s="349"/>
      <c r="O76" s="349"/>
      <c r="P76" s="349"/>
      <c r="Q76" s="349"/>
      <c r="R76" s="349"/>
      <c r="S76" s="349"/>
      <c r="T76" s="349"/>
      <c r="U76" s="349"/>
      <c r="V76" s="349"/>
      <c r="W76" s="349"/>
      <c r="X76" s="349"/>
      <c r="Y76" s="349"/>
      <c r="Z76" s="349"/>
      <c r="AA76" s="350"/>
      <c r="AB76" s="409">
        <v>4</v>
      </c>
      <c r="AC76" s="342"/>
      <c r="AD76" s="409">
        <v>120</v>
      </c>
      <c r="AE76" s="317"/>
      <c r="AF76" s="175">
        <v>52</v>
      </c>
      <c r="AG76" s="438">
        <v>38</v>
      </c>
      <c r="AH76" s="439"/>
      <c r="AI76" s="316">
        <v>14</v>
      </c>
      <c r="AJ76" s="317"/>
      <c r="AK76" s="316">
        <v>0</v>
      </c>
      <c r="AL76" s="317"/>
      <c r="AM76" s="316">
        <v>68</v>
      </c>
      <c r="AN76" s="409"/>
      <c r="AO76" s="159"/>
      <c r="AP76" s="143"/>
      <c r="AQ76" s="143"/>
      <c r="AR76" s="157"/>
      <c r="AS76" s="141"/>
      <c r="AT76" s="143"/>
      <c r="AU76" s="143"/>
      <c r="AV76" s="157"/>
      <c r="AW76" s="141"/>
      <c r="AX76" s="143"/>
      <c r="AY76" s="143"/>
      <c r="AZ76" s="157"/>
      <c r="BA76" s="141">
        <v>4</v>
      </c>
      <c r="BB76" s="143">
        <v>4</v>
      </c>
      <c r="BC76" s="143"/>
      <c r="BD76" s="157"/>
      <c r="BE76" s="422" t="s">
        <v>92</v>
      </c>
      <c r="BF76" s="423"/>
      <c r="BG76" s="423"/>
      <c r="BH76" s="424"/>
    </row>
    <row r="77" spans="1:76" s="27" customFormat="1" ht="11.25" customHeight="1">
      <c r="A77" s="391" t="s">
        <v>125</v>
      </c>
      <c r="B77" s="392"/>
      <c r="C77" s="392"/>
      <c r="D77" s="410" t="s">
        <v>308</v>
      </c>
      <c r="E77" s="410"/>
      <c r="F77" s="348" t="s">
        <v>157</v>
      </c>
      <c r="G77" s="349"/>
      <c r="H77" s="349"/>
      <c r="I77" s="349"/>
      <c r="J77" s="349"/>
      <c r="K77" s="349"/>
      <c r="L77" s="349"/>
      <c r="M77" s="349"/>
      <c r="N77" s="349"/>
      <c r="O77" s="349"/>
      <c r="P77" s="349"/>
      <c r="Q77" s="349"/>
      <c r="R77" s="349"/>
      <c r="S77" s="349"/>
      <c r="T77" s="349"/>
      <c r="U77" s="349"/>
      <c r="V77" s="349"/>
      <c r="W77" s="349"/>
      <c r="X77" s="349"/>
      <c r="Y77" s="349"/>
      <c r="Z77" s="349"/>
      <c r="AA77" s="350"/>
      <c r="AB77" s="387">
        <v>3</v>
      </c>
      <c r="AC77" s="384"/>
      <c r="AD77" s="409">
        <v>90</v>
      </c>
      <c r="AE77" s="317"/>
      <c r="AF77" s="168">
        <v>44</v>
      </c>
      <c r="AG77" s="425">
        <v>30</v>
      </c>
      <c r="AH77" s="426"/>
      <c r="AI77" s="381">
        <v>14</v>
      </c>
      <c r="AJ77" s="382"/>
      <c r="AK77" s="381">
        <v>0</v>
      </c>
      <c r="AL77" s="382"/>
      <c r="AM77" s="381">
        <v>46</v>
      </c>
      <c r="AN77" s="387"/>
      <c r="AO77" s="159"/>
      <c r="AP77" s="143"/>
      <c r="AQ77" s="143"/>
      <c r="AR77" s="157"/>
      <c r="AS77" s="141">
        <v>3</v>
      </c>
      <c r="AT77" s="143">
        <v>3</v>
      </c>
      <c r="AU77" s="143"/>
      <c r="AV77" s="157"/>
      <c r="AW77" s="141"/>
      <c r="AX77" s="143"/>
      <c r="AY77" s="143"/>
      <c r="AZ77" s="157"/>
      <c r="BA77" s="141"/>
      <c r="BB77" s="143"/>
      <c r="BC77" s="143"/>
      <c r="BD77" s="157"/>
      <c r="BE77" s="422" t="s">
        <v>92</v>
      </c>
      <c r="BF77" s="423"/>
      <c r="BG77" s="423"/>
      <c r="BH77" s="424"/>
    </row>
    <row r="78" spans="1:76" s="27" customFormat="1" ht="11.25" customHeight="1">
      <c r="A78" s="391" t="s">
        <v>125</v>
      </c>
      <c r="B78" s="392"/>
      <c r="C78" s="392"/>
      <c r="D78" s="415" t="s">
        <v>245</v>
      </c>
      <c r="E78" s="416"/>
      <c r="F78" s="343" t="s">
        <v>158</v>
      </c>
      <c r="G78" s="344"/>
      <c r="H78" s="344"/>
      <c r="I78" s="344"/>
      <c r="J78" s="344"/>
      <c r="K78" s="344"/>
      <c r="L78" s="344"/>
      <c r="M78" s="344"/>
      <c r="N78" s="344"/>
      <c r="O78" s="344"/>
      <c r="P78" s="344"/>
      <c r="Q78" s="344"/>
      <c r="R78" s="344"/>
      <c r="S78" s="344"/>
      <c r="T78" s="344"/>
      <c r="U78" s="344"/>
      <c r="V78" s="344"/>
      <c r="W78" s="344"/>
      <c r="X78" s="344"/>
      <c r="Y78" s="344"/>
      <c r="Z78" s="344"/>
      <c r="AA78" s="345"/>
      <c r="AB78" s="409">
        <v>4</v>
      </c>
      <c r="AC78" s="342"/>
      <c r="AD78" s="409">
        <v>120</v>
      </c>
      <c r="AE78" s="317"/>
      <c r="AF78" s="168">
        <v>60</v>
      </c>
      <c r="AG78" s="438">
        <v>40</v>
      </c>
      <c r="AH78" s="439"/>
      <c r="AI78" s="316">
        <v>20</v>
      </c>
      <c r="AJ78" s="317"/>
      <c r="AK78" s="316">
        <v>0</v>
      </c>
      <c r="AL78" s="317"/>
      <c r="AM78" s="316">
        <v>60</v>
      </c>
      <c r="AN78" s="409"/>
      <c r="AO78" s="159"/>
      <c r="AP78" s="143"/>
      <c r="AQ78" s="143"/>
      <c r="AR78" s="157"/>
      <c r="AS78" s="141"/>
      <c r="AT78" s="143"/>
      <c r="AU78" s="143">
        <v>4</v>
      </c>
      <c r="AV78" s="157">
        <v>4</v>
      </c>
      <c r="AW78" s="141"/>
      <c r="AX78" s="143"/>
      <c r="AY78" s="143"/>
      <c r="AZ78" s="157"/>
      <c r="BA78" s="141"/>
      <c r="BB78" s="143"/>
      <c r="BC78" s="143"/>
      <c r="BD78" s="157"/>
      <c r="BE78" s="422" t="s">
        <v>93</v>
      </c>
      <c r="BF78" s="423"/>
      <c r="BG78" s="423"/>
      <c r="BH78" s="424"/>
    </row>
    <row r="79" spans="1:76" s="27" customFormat="1" ht="11.25" customHeight="1">
      <c r="A79" s="375" t="s">
        <v>321</v>
      </c>
      <c r="B79" s="375"/>
      <c r="C79" s="375"/>
      <c r="D79" s="312" t="s">
        <v>172</v>
      </c>
      <c r="E79" s="312"/>
      <c r="F79" s="343" t="s">
        <v>159</v>
      </c>
      <c r="G79" s="344"/>
      <c r="H79" s="344"/>
      <c r="I79" s="344"/>
      <c r="J79" s="344"/>
      <c r="K79" s="344"/>
      <c r="L79" s="344"/>
      <c r="M79" s="344"/>
      <c r="N79" s="344"/>
      <c r="O79" s="344"/>
      <c r="P79" s="344"/>
      <c r="Q79" s="344"/>
      <c r="R79" s="344"/>
      <c r="S79" s="344"/>
      <c r="T79" s="344"/>
      <c r="U79" s="344"/>
      <c r="V79" s="344"/>
      <c r="W79" s="344"/>
      <c r="X79" s="344"/>
      <c r="Y79" s="344"/>
      <c r="Z79" s="344"/>
      <c r="AA79" s="345"/>
      <c r="AB79" s="387">
        <v>4</v>
      </c>
      <c r="AC79" s="384"/>
      <c r="AD79" s="409">
        <v>120</v>
      </c>
      <c r="AE79" s="317"/>
      <c r="AF79" s="168">
        <v>52</v>
      </c>
      <c r="AG79" s="425">
        <v>40</v>
      </c>
      <c r="AH79" s="426"/>
      <c r="AI79" s="381">
        <v>12</v>
      </c>
      <c r="AJ79" s="382"/>
      <c r="AK79" s="381">
        <v>0</v>
      </c>
      <c r="AL79" s="382"/>
      <c r="AM79" s="381">
        <v>68</v>
      </c>
      <c r="AN79" s="387"/>
      <c r="AO79" s="159"/>
      <c r="AP79" s="143"/>
      <c r="AQ79" s="143"/>
      <c r="AR79" s="157"/>
      <c r="AS79" s="141"/>
      <c r="AT79" s="143"/>
      <c r="AU79" s="143"/>
      <c r="AV79" s="157"/>
      <c r="AW79" s="141"/>
      <c r="AX79" s="143"/>
      <c r="AY79" s="143"/>
      <c r="AZ79" s="157"/>
      <c r="BA79" s="141">
        <v>4</v>
      </c>
      <c r="BB79" s="143">
        <v>4</v>
      </c>
      <c r="BC79" s="143"/>
      <c r="BD79" s="157"/>
      <c r="BE79" s="422" t="s">
        <v>92</v>
      </c>
      <c r="BF79" s="423"/>
      <c r="BG79" s="423"/>
      <c r="BH79" s="424"/>
    </row>
    <row r="80" spans="1:76" s="27" customFormat="1" ht="11.25" customHeight="1">
      <c r="A80" s="375" t="s">
        <v>123</v>
      </c>
      <c r="B80" s="375"/>
      <c r="C80" s="375"/>
      <c r="D80" s="312" t="s">
        <v>133</v>
      </c>
      <c r="E80" s="312"/>
      <c r="F80" s="339" t="s">
        <v>291</v>
      </c>
      <c r="G80" s="339"/>
      <c r="H80" s="339"/>
      <c r="I80" s="339"/>
      <c r="J80" s="339"/>
      <c r="K80" s="339"/>
      <c r="L80" s="339"/>
      <c r="M80" s="339"/>
      <c r="N80" s="339"/>
      <c r="O80" s="339"/>
      <c r="P80" s="339"/>
      <c r="Q80" s="339"/>
      <c r="R80" s="339"/>
      <c r="S80" s="339"/>
      <c r="T80" s="339"/>
      <c r="U80" s="339"/>
      <c r="V80" s="339"/>
      <c r="W80" s="339"/>
      <c r="X80" s="339"/>
      <c r="Y80" s="339"/>
      <c r="Z80" s="339"/>
      <c r="AA80" s="340"/>
      <c r="AB80" s="387">
        <v>4</v>
      </c>
      <c r="AC80" s="384"/>
      <c r="AD80" s="409">
        <v>120</v>
      </c>
      <c r="AE80" s="317"/>
      <c r="AF80" s="175">
        <v>60</v>
      </c>
      <c r="AG80" s="316">
        <v>20</v>
      </c>
      <c r="AH80" s="317"/>
      <c r="AI80" s="316">
        <v>40</v>
      </c>
      <c r="AJ80" s="317"/>
      <c r="AK80" s="316">
        <v>0</v>
      </c>
      <c r="AL80" s="317"/>
      <c r="AM80" s="316">
        <v>60</v>
      </c>
      <c r="AN80" s="409"/>
      <c r="AO80" s="159">
        <v>4</v>
      </c>
      <c r="AP80" s="174">
        <v>4</v>
      </c>
      <c r="AQ80" s="174"/>
      <c r="AR80" s="177"/>
      <c r="AS80" s="170"/>
      <c r="AT80" s="174"/>
      <c r="AU80" s="174"/>
      <c r="AV80" s="177"/>
      <c r="AW80" s="170"/>
      <c r="AX80" s="174"/>
      <c r="AY80" s="174"/>
      <c r="AZ80" s="177"/>
      <c r="BA80" s="170"/>
      <c r="BB80" s="174"/>
      <c r="BC80" s="174"/>
      <c r="BD80" s="177"/>
      <c r="BE80" s="422" t="s">
        <v>93</v>
      </c>
      <c r="BF80" s="423"/>
      <c r="BG80" s="423"/>
      <c r="BH80" s="424"/>
    </row>
    <row r="81" spans="1:66" s="27" customFormat="1" ht="11.25" customHeight="1">
      <c r="A81" s="375" t="s">
        <v>123</v>
      </c>
      <c r="B81" s="375"/>
      <c r="C81" s="375"/>
      <c r="D81" s="312" t="s">
        <v>134</v>
      </c>
      <c r="E81" s="312"/>
      <c r="F81" s="339" t="s">
        <v>292</v>
      </c>
      <c r="G81" s="339"/>
      <c r="H81" s="339"/>
      <c r="I81" s="339"/>
      <c r="J81" s="339"/>
      <c r="K81" s="339"/>
      <c r="L81" s="339"/>
      <c r="M81" s="339"/>
      <c r="N81" s="339"/>
      <c r="O81" s="339"/>
      <c r="P81" s="339"/>
      <c r="Q81" s="339"/>
      <c r="R81" s="339"/>
      <c r="S81" s="339"/>
      <c r="T81" s="339"/>
      <c r="U81" s="339"/>
      <c r="V81" s="339"/>
      <c r="W81" s="339"/>
      <c r="X81" s="339"/>
      <c r="Y81" s="339"/>
      <c r="Z81" s="339"/>
      <c r="AA81" s="340"/>
      <c r="AB81" s="387">
        <v>4</v>
      </c>
      <c r="AC81" s="384"/>
      <c r="AD81" s="409">
        <v>120</v>
      </c>
      <c r="AE81" s="317"/>
      <c r="AF81" s="175">
        <v>60</v>
      </c>
      <c r="AG81" s="316">
        <v>20</v>
      </c>
      <c r="AH81" s="317"/>
      <c r="AI81" s="316">
        <v>40</v>
      </c>
      <c r="AJ81" s="317"/>
      <c r="AK81" s="316">
        <v>0</v>
      </c>
      <c r="AL81" s="317"/>
      <c r="AM81" s="316">
        <v>60</v>
      </c>
      <c r="AN81" s="409"/>
      <c r="AO81" s="159"/>
      <c r="AP81" s="174"/>
      <c r="AQ81" s="174">
        <v>4</v>
      </c>
      <c r="AR81" s="177">
        <v>4</v>
      </c>
      <c r="AS81" s="170"/>
      <c r="AT81" s="174"/>
      <c r="AU81" s="174"/>
      <c r="AV81" s="177"/>
      <c r="AW81" s="170"/>
      <c r="AX81" s="174"/>
      <c r="AY81" s="174"/>
      <c r="AZ81" s="177"/>
      <c r="BA81" s="170"/>
      <c r="BB81" s="174"/>
      <c r="BC81" s="174"/>
      <c r="BD81" s="177"/>
      <c r="BE81" s="422" t="s">
        <v>93</v>
      </c>
      <c r="BF81" s="423"/>
      <c r="BG81" s="423"/>
      <c r="BH81" s="424"/>
    </row>
    <row r="82" spans="1:66" s="27" customFormat="1" ht="12" customHeight="1">
      <c r="A82" s="375" t="s">
        <v>123</v>
      </c>
      <c r="B82" s="375"/>
      <c r="C82" s="375"/>
      <c r="D82" s="312" t="s">
        <v>139</v>
      </c>
      <c r="E82" s="312"/>
      <c r="F82" s="343" t="s">
        <v>290</v>
      </c>
      <c r="G82" s="344"/>
      <c r="H82" s="344"/>
      <c r="I82" s="344"/>
      <c r="J82" s="344"/>
      <c r="K82" s="344"/>
      <c r="L82" s="344"/>
      <c r="M82" s="344"/>
      <c r="N82" s="344"/>
      <c r="O82" s="344"/>
      <c r="P82" s="344"/>
      <c r="Q82" s="344"/>
      <c r="R82" s="344"/>
      <c r="S82" s="344"/>
      <c r="T82" s="344"/>
      <c r="U82" s="344"/>
      <c r="V82" s="344"/>
      <c r="W82" s="344"/>
      <c r="X82" s="344"/>
      <c r="Y82" s="344"/>
      <c r="Z82" s="344"/>
      <c r="AA82" s="345"/>
      <c r="AB82" s="387">
        <v>4</v>
      </c>
      <c r="AC82" s="384"/>
      <c r="AD82" s="409">
        <v>120</v>
      </c>
      <c r="AE82" s="317"/>
      <c r="AF82" s="175">
        <v>60</v>
      </c>
      <c r="AG82" s="316">
        <v>20</v>
      </c>
      <c r="AH82" s="317"/>
      <c r="AI82" s="316">
        <v>40</v>
      </c>
      <c r="AJ82" s="317"/>
      <c r="AK82" s="316">
        <v>0</v>
      </c>
      <c r="AL82" s="317"/>
      <c r="AM82" s="316">
        <v>60</v>
      </c>
      <c r="AN82" s="409"/>
      <c r="AO82" s="159"/>
      <c r="AP82" s="143"/>
      <c r="AQ82" s="143"/>
      <c r="AR82" s="157"/>
      <c r="AS82" s="141">
        <v>4</v>
      </c>
      <c r="AT82" s="143">
        <v>4</v>
      </c>
      <c r="AU82" s="143"/>
      <c r="AV82" s="157"/>
      <c r="AW82" s="141"/>
      <c r="AX82" s="143"/>
      <c r="AY82" s="143"/>
      <c r="AZ82" s="157"/>
      <c r="BA82" s="141"/>
      <c r="BB82" s="143"/>
      <c r="BC82" s="143"/>
      <c r="BD82" s="157"/>
      <c r="BE82" s="422" t="s">
        <v>93</v>
      </c>
      <c r="BF82" s="423"/>
      <c r="BG82" s="423"/>
      <c r="BH82" s="424"/>
    </row>
    <row r="83" spans="1:66" s="27" customFormat="1" ht="11.25" customHeight="1">
      <c r="A83" s="375" t="s">
        <v>123</v>
      </c>
      <c r="B83" s="375"/>
      <c r="C83" s="375"/>
      <c r="D83" s="312" t="s">
        <v>166</v>
      </c>
      <c r="E83" s="312"/>
      <c r="F83" s="343" t="s">
        <v>322</v>
      </c>
      <c r="G83" s="344"/>
      <c r="H83" s="344"/>
      <c r="I83" s="344"/>
      <c r="J83" s="344"/>
      <c r="K83" s="344"/>
      <c r="L83" s="344"/>
      <c r="M83" s="344"/>
      <c r="N83" s="344"/>
      <c r="O83" s="344"/>
      <c r="P83" s="344"/>
      <c r="Q83" s="344"/>
      <c r="R83" s="344"/>
      <c r="S83" s="344"/>
      <c r="T83" s="344"/>
      <c r="U83" s="344"/>
      <c r="V83" s="344"/>
      <c r="W83" s="344"/>
      <c r="X83" s="344"/>
      <c r="Y83" s="344"/>
      <c r="Z83" s="344"/>
      <c r="AA83" s="345"/>
      <c r="AB83" s="387">
        <v>4</v>
      </c>
      <c r="AC83" s="384"/>
      <c r="AD83" s="409">
        <v>120</v>
      </c>
      <c r="AE83" s="317"/>
      <c r="AF83" s="168">
        <v>60</v>
      </c>
      <c r="AG83" s="425">
        <v>20</v>
      </c>
      <c r="AH83" s="426"/>
      <c r="AI83" s="381">
        <v>40</v>
      </c>
      <c r="AJ83" s="382"/>
      <c r="AK83" s="381">
        <v>0</v>
      </c>
      <c r="AL83" s="382"/>
      <c r="AM83" s="381">
        <v>60</v>
      </c>
      <c r="AN83" s="387"/>
      <c r="AO83" s="159"/>
      <c r="AP83" s="143"/>
      <c r="AQ83" s="143"/>
      <c r="AR83" s="157"/>
      <c r="AS83" s="141"/>
      <c r="AT83" s="143"/>
      <c r="AU83" s="143">
        <v>4</v>
      </c>
      <c r="AV83" s="157">
        <v>4</v>
      </c>
      <c r="AW83" s="141"/>
      <c r="AX83" s="143"/>
      <c r="AY83" s="143"/>
      <c r="AZ83" s="157"/>
      <c r="BA83" s="141"/>
      <c r="BB83" s="143"/>
      <c r="BC83" s="143"/>
      <c r="BD83" s="157"/>
      <c r="BE83" s="422" t="s">
        <v>92</v>
      </c>
      <c r="BF83" s="423"/>
      <c r="BG83" s="423"/>
      <c r="BH83" s="424"/>
      <c r="BK83" s="63"/>
      <c r="BL83" s="63"/>
      <c r="BM83" s="63"/>
      <c r="BN83" s="63"/>
    </row>
    <row r="84" spans="1:66" s="27" customFormat="1" ht="11.25" customHeight="1">
      <c r="A84" s="375" t="s">
        <v>123</v>
      </c>
      <c r="B84" s="375"/>
      <c r="C84" s="375"/>
      <c r="D84" s="312" t="s">
        <v>163</v>
      </c>
      <c r="E84" s="312"/>
      <c r="F84" s="430" t="s">
        <v>293</v>
      </c>
      <c r="G84" s="431"/>
      <c r="H84" s="431"/>
      <c r="I84" s="431"/>
      <c r="J84" s="431"/>
      <c r="K84" s="431"/>
      <c r="L84" s="431"/>
      <c r="M84" s="431"/>
      <c r="N84" s="431"/>
      <c r="O84" s="431"/>
      <c r="P84" s="431"/>
      <c r="Q84" s="431"/>
      <c r="R84" s="431"/>
      <c r="S84" s="431"/>
      <c r="T84" s="431"/>
      <c r="U84" s="431"/>
      <c r="V84" s="431"/>
      <c r="W84" s="431"/>
      <c r="X84" s="431"/>
      <c r="Y84" s="431"/>
      <c r="Z84" s="431"/>
      <c r="AA84" s="432"/>
      <c r="AB84" s="387">
        <v>3</v>
      </c>
      <c r="AC84" s="384"/>
      <c r="AD84" s="409">
        <v>90</v>
      </c>
      <c r="AE84" s="317"/>
      <c r="AF84" s="168">
        <v>44</v>
      </c>
      <c r="AG84" s="425">
        <v>14</v>
      </c>
      <c r="AH84" s="426"/>
      <c r="AI84" s="381">
        <v>30</v>
      </c>
      <c r="AJ84" s="382"/>
      <c r="AK84" s="381">
        <v>0</v>
      </c>
      <c r="AL84" s="382"/>
      <c r="AM84" s="381">
        <v>46</v>
      </c>
      <c r="AN84" s="387"/>
      <c r="AO84" s="159"/>
      <c r="AP84" s="143"/>
      <c r="AQ84" s="143"/>
      <c r="AR84" s="157"/>
      <c r="AS84" s="141"/>
      <c r="AT84" s="143"/>
      <c r="AU84" s="143">
        <v>3</v>
      </c>
      <c r="AV84" s="157">
        <v>3</v>
      </c>
      <c r="AW84" s="141"/>
      <c r="AX84" s="143"/>
      <c r="AY84" s="143"/>
      <c r="AZ84" s="157"/>
      <c r="BA84" s="141"/>
      <c r="BB84" s="143"/>
      <c r="BC84" s="143"/>
      <c r="BD84" s="157"/>
      <c r="BE84" s="664" t="s">
        <v>92</v>
      </c>
      <c r="BF84" s="665"/>
      <c r="BG84" s="665"/>
      <c r="BH84" s="666"/>
      <c r="BK84" s="63"/>
      <c r="BL84" s="63"/>
      <c r="BM84" s="63"/>
      <c r="BN84" s="63"/>
    </row>
    <row r="85" spans="1:66" s="27" customFormat="1" ht="11.25" customHeight="1">
      <c r="A85" s="375" t="s">
        <v>123</v>
      </c>
      <c r="B85" s="375"/>
      <c r="C85" s="375"/>
      <c r="D85" s="312" t="s">
        <v>138</v>
      </c>
      <c r="E85" s="312"/>
      <c r="F85" s="343" t="s">
        <v>302</v>
      </c>
      <c r="G85" s="344"/>
      <c r="H85" s="344"/>
      <c r="I85" s="344"/>
      <c r="J85" s="344"/>
      <c r="K85" s="344"/>
      <c r="L85" s="344"/>
      <c r="M85" s="344"/>
      <c r="N85" s="344"/>
      <c r="O85" s="344"/>
      <c r="P85" s="344"/>
      <c r="Q85" s="344"/>
      <c r="R85" s="344"/>
      <c r="S85" s="344"/>
      <c r="T85" s="344"/>
      <c r="U85" s="344"/>
      <c r="V85" s="344"/>
      <c r="W85" s="344"/>
      <c r="X85" s="344"/>
      <c r="Y85" s="344"/>
      <c r="Z85" s="344"/>
      <c r="AA85" s="345"/>
      <c r="AB85" s="387">
        <v>3</v>
      </c>
      <c r="AC85" s="384"/>
      <c r="AD85" s="409">
        <v>90</v>
      </c>
      <c r="AE85" s="317"/>
      <c r="AF85" s="168">
        <v>44</v>
      </c>
      <c r="AG85" s="425">
        <v>14</v>
      </c>
      <c r="AH85" s="426"/>
      <c r="AI85" s="381">
        <v>30</v>
      </c>
      <c r="AJ85" s="382"/>
      <c r="AK85" s="381">
        <v>0</v>
      </c>
      <c r="AL85" s="382"/>
      <c r="AM85" s="381">
        <v>46</v>
      </c>
      <c r="AN85" s="384"/>
      <c r="AO85" s="159"/>
      <c r="AP85" s="143"/>
      <c r="AQ85" s="143"/>
      <c r="AR85" s="157"/>
      <c r="AS85" s="141"/>
      <c r="AT85" s="143"/>
      <c r="AU85" s="143">
        <v>3</v>
      </c>
      <c r="AV85" s="157">
        <v>3</v>
      </c>
      <c r="AW85" s="141"/>
      <c r="AX85" s="143"/>
      <c r="AY85" s="143"/>
      <c r="AZ85" s="157"/>
      <c r="BA85" s="141"/>
      <c r="BB85" s="143"/>
      <c r="BC85" s="143"/>
      <c r="BD85" s="157"/>
      <c r="BE85" s="422" t="s">
        <v>92</v>
      </c>
      <c r="BF85" s="423"/>
      <c r="BG85" s="423"/>
      <c r="BH85" s="424"/>
      <c r="BK85" s="63"/>
      <c r="BL85" s="63"/>
      <c r="BM85" s="63"/>
      <c r="BN85" s="63"/>
    </row>
    <row r="86" spans="1:66" s="27" customFormat="1" ht="11.25" customHeight="1">
      <c r="A86" s="375" t="s">
        <v>123</v>
      </c>
      <c r="B86" s="375"/>
      <c r="C86" s="375"/>
      <c r="D86" s="312" t="s">
        <v>294</v>
      </c>
      <c r="E86" s="312"/>
      <c r="F86" s="343" t="s">
        <v>304</v>
      </c>
      <c r="G86" s="344"/>
      <c r="H86" s="344"/>
      <c r="I86" s="344"/>
      <c r="J86" s="344"/>
      <c r="K86" s="344"/>
      <c r="L86" s="344"/>
      <c r="M86" s="344"/>
      <c r="N86" s="344"/>
      <c r="O86" s="344"/>
      <c r="P86" s="344"/>
      <c r="Q86" s="344"/>
      <c r="R86" s="344"/>
      <c r="S86" s="344"/>
      <c r="T86" s="344"/>
      <c r="U86" s="344"/>
      <c r="V86" s="344"/>
      <c r="W86" s="344"/>
      <c r="X86" s="344"/>
      <c r="Y86" s="344"/>
      <c r="Z86" s="344"/>
      <c r="AA86" s="345"/>
      <c r="AB86" s="387">
        <v>4</v>
      </c>
      <c r="AC86" s="384"/>
      <c r="AD86" s="409">
        <v>120</v>
      </c>
      <c r="AE86" s="317"/>
      <c r="AF86" s="168">
        <v>60</v>
      </c>
      <c r="AG86" s="381">
        <v>22</v>
      </c>
      <c r="AH86" s="382"/>
      <c r="AI86" s="381">
        <v>38</v>
      </c>
      <c r="AJ86" s="382"/>
      <c r="AK86" s="381">
        <v>0</v>
      </c>
      <c r="AL86" s="382"/>
      <c r="AM86" s="381">
        <v>60</v>
      </c>
      <c r="AN86" s="387"/>
      <c r="AO86" s="159"/>
      <c r="AP86" s="143"/>
      <c r="AQ86" s="143"/>
      <c r="AR86" s="157"/>
      <c r="AS86" s="141"/>
      <c r="AT86" s="143"/>
      <c r="AU86" s="143"/>
      <c r="AV86" s="157"/>
      <c r="AW86" s="141">
        <v>4</v>
      </c>
      <c r="AX86" s="143">
        <v>4</v>
      </c>
      <c r="AY86" s="143"/>
      <c r="AZ86" s="157"/>
      <c r="BA86" s="141"/>
      <c r="BB86" s="143"/>
      <c r="BC86" s="143"/>
      <c r="BD86" s="157"/>
      <c r="BE86" s="422" t="s">
        <v>92</v>
      </c>
      <c r="BF86" s="423"/>
      <c r="BG86" s="423"/>
      <c r="BH86" s="424"/>
      <c r="BK86" s="63"/>
      <c r="BL86" s="63"/>
      <c r="BM86" s="63"/>
      <c r="BN86" s="63"/>
    </row>
    <row r="87" spans="1:66" s="27" customFormat="1" ht="11.25" customHeight="1">
      <c r="A87" s="375" t="s">
        <v>123</v>
      </c>
      <c r="B87" s="375"/>
      <c r="C87" s="375"/>
      <c r="D87" s="312" t="s">
        <v>161</v>
      </c>
      <c r="E87" s="312"/>
      <c r="F87" s="343" t="s">
        <v>305</v>
      </c>
      <c r="G87" s="344"/>
      <c r="H87" s="344"/>
      <c r="I87" s="344"/>
      <c r="J87" s="344"/>
      <c r="K87" s="344"/>
      <c r="L87" s="344"/>
      <c r="M87" s="344"/>
      <c r="N87" s="344"/>
      <c r="O87" s="344"/>
      <c r="P87" s="344"/>
      <c r="Q87" s="344"/>
      <c r="R87" s="344"/>
      <c r="S87" s="344"/>
      <c r="T87" s="344"/>
      <c r="U87" s="344"/>
      <c r="V87" s="344"/>
      <c r="W87" s="344"/>
      <c r="X87" s="344"/>
      <c r="Y87" s="344"/>
      <c r="Z87" s="344"/>
      <c r="AA87" s="345"/>
      <c r="AB87" s="387">
        <v>4</v>
      </c>
      <c r="AC87" s="384"/>
      <c r="AD87" s="409">
        <v>120</v>
      </c>
      <c r="AE87" s="317"/>
      <c r="AF87" s="168">
        <v>60</v>
      </c>
      <c r="AG87" s="425">
        <v>20</v>
      </c>
      <c r="AH87" s="426"/>
      <c r="AI87" s="381">
        <v>40</v>
      </c>
      <c r="AJ87" s="382"/>
      <c r="AK87" s="381">
        <v>0</v>
      </c>
      <c r="AL87" s="382"/>
      <c r="AM87" s="381">
        <v>60</v>
      </c>
      <c r="AN87" s="384"/>
      <c r="AO87" s="159"/>
      <c r="AP87" s="143"/>
      <c r="AQ87" s="143"/>
      <c r="AR87" s="157"/>
      <c r="AS87" s="141"/>
      <c r="AT87" s="143"/>
      <c r="AU87" s="143"/>
      <c r="AV87" s="157"/>
      <c r="AW87" s="141"/>
      <c r="AX87" s="143"/>
      <c r="AY87" s="143">
        <v>4</v>
      </c>
      <c r="AZ87" s="157">
        <v>4</v>
      </c>
      <c r="BA87" s="141"/>
      <c r="BB87" s="143"/>
      <c r="BC87" s="143"/>
      <c r="BD87" s="157"/>
      <c r="BE87" s="422" t="s">
        <v>93</v>
      </c>
      <c r="BF87" s="423"/>
      <c r="BG87" s="423"/>
      <c r="BH87" s="424"/>
      <c r="BK87" s="63"/>
      <c r="BL87" s="63"/>
      <c r="BM87" s="63"/>
      <c r="BN87" s="63"/>
    </row>
    <row r="88" spans="1:66" s="27" customFormat="1" ht="11.25" customHeight="1">
      <c r="A88" s="375" t="s">
        <v>320</v>
      </c>
      <c r="B88" s="375"/>
      <c r="C88" s="375"/>
      <c r="D88" s="312" t="s">
        <v>162</v>
      </c>
      <c r="E88" s="312"/>
      <c r="F88" s="608" t="s">
        <v>299</v>
      </c>
      <c r="G88" s="609"/>
      <c r="H88" s="609"/>
      <c r="I88" s="609"/>
      <c r="J88" s="609"/>
      <c r="K88" s="609"/>
      <c r="L88" s="609"/>
      <c r="M88" s="609"/>
      <c r="N88" s="609"/>
      <c r="O88" s="609"/>
      <c r="P88" s="609"/>
      <c r="Q88" s="609"/>
      <c r="R88" s="609"/>
      <c r="S88" s="609"/>
      <c r="T88" s="609"/>
      <c r="U88" s="609"/>
      <c r="V88" s="609"/>
      <c r="W88" s="609"/>
      <c r="X88" s="609"/>
      <c r="Y88" s="609"/>
      <c r="Z88" s="609"/>
      <c r="AA88" s="610"/>
      <c r="AB88" s="387">
        <v>3</v>
      </c>
      <c r="AC88" s="384"/>
      <c r="AD88" s="409">
        <v>90</v>
      </c>
      <c r="AE88" s="317"/>
      <c r="AF88" s="168">
        <v>44</v>
      </c>
      <c r="AG88" s="381">
        <v>14</v>
      </c>
      <c r="AH88" s="382"/>
      <c r="AI88" s="381">
        <v>30</v>
      </c>
      <c r="AJ88" s="382"/>
      <c r="AK88" s="381">
        <v>0</v>
      </c>
      <c r="AL88" s="382"/>
      <c r="AM88" s="381">
        <v>46</v>
      </c>
      <c r="AN88" s="387"/>
      <c r="AO88" s="159"/>
      <c r="AP88" s="143"/>
      <c r="AQ88" s="143"/>
      <c r="AR88" s="157"/>
      <c r="AS88" s="141"/>
      <c r="AT88" s="143"/>
      <c r="AU88" s="143">
        <v>3</v>
      </c>
      <c r="AV88" s="157">
        <v>3</v>
      </c>
      <c r="AW88" s="141"/>
      <c r="AX88" s="143"/>
      <c r="AY88" s="143"/>
      <c r="AZ88" s="157"/>
      <c r="BA88" s="141"/>
      <c r="BB88" s="143"/>
      <c r="BC88" s="143"/>
      <c r="BD88" s="157"/>
      <c r="BE88" s="422" t="s">
        <v>92</v>
      </c>
      <c r="BF88" s="423"/>
      <c r="BG88" s="423"/>
      <c r="BH88" s="424"/>
      <c r="BK88" s="63"/>
      <c r="BL88" s="63"/>
      <c r="BM88" s="63"/>
      <c r="BN88" s="63"/>
    </row>
    <row r="89" spans="1:66" s="27" customFormat="1" ht="11.25" customHeight="1">
      <c r="A89" s="375" t="s">
        <v>320</v>
      </c>
      <c r="B89" s="375"/>
      <c r="C89" s="375"/>
      <c r="D89" s="312" t="s">
        <v>142</v>
      </c>
      <c r="E89" s="312"/>
      <c r="F89" s="608" t="s">
        <v>300</v>
      </c>
      <c r="G89" s="609"/>
      <c r="H89" s="609"/>
      <c r="I89" s="609"/>
      <c r="J89" s="609"/>
      <c r="K89" s="609"/>
      <c r="L89" s="609"/>
      <c r="M89" s="609"/>
      <c r="N89" s="609"/>
      <c r="O89" s="609"/>
      <c r="P89" s="609"/>
      <c r="Q89" s="609"/>
      <c r="R89" s="609"/>
      <c r="S89" s="609"/>
      <c r="T89" s="609"/>
      <c r="U89" s="609"/>
      <c r="V89" s="609"/>
      <c r="W89" s="609"/>
      <c r="X89" s="609"/>
      <c r="Y89" s="609"/>
      <c r="Z89" s="609"/>
      <c r="AA89" s="610"/>
      <c r="AB89" s="387">
        <v>4</v>
      </c>
      <c r="AC89" s="384"/>
      <c r="AD89" s="409">
        <v>120</v>
      </c>
      <c r="AE89" s="317"/>
      <c r="AF89" s="168">
        <v>60</v>
      </c>
      <c r="AG89" s="381">
        <v>22</v>
      </c>
      <c r="AH89" s="382"/>
      <c r="AI89" s="381">
        <v>38</v>
      </c>
      <c r="AJ89" s="382"/>
      <c r="AK89" s="381">
        <v>0</v>
      </c>
      <c r="AL89" s="382"/>
      <c r="AM89" s="381">
        <v>60</v>
      </c>
      <c r="AN89" s="387"/>
      <c r="AO89" s="159"/>
      <c r="AP89" s="143"/>
      <c r="AQ89" s="143"/>
      <c r="AR89" s="157"/>
      <c r="AS89" s="141"/>
      <c r="AT89" s="143"/>
      <c r="AU89" s="143"/>
      <c r="AV89" s="157"/>
      <c r="AW89" s="141">
        <v>4</v>
      </c>
      <c r="AX89" s="143">
        <v>4</v>
      </c>
      <c r="AY89" s="143"/>
      <c r="AZ89" s="163"/>
      <c r="BA89" s="141"/>
      <c r="BB89" s="143"/>
      <c r="BC89" s="143"/>
      <c r="BD89" s="157"/>
      <c r="BE89" s="422" t="s">
        <v>92</v>
      </c>
      <c r="BF89" s="423"/>
      <c r="BG89" s="423"/>
      <c r="BH89" s="424"/>
      <c r="BK89" s="63"/>
      <c r="BL89" s="63"/>
      <c r="BM89" s="63"/>
      <c r="BN89" s="63"/>
    </row>
    <row r="90" spans="1:66" s="27" customFormat="1" ht="11.25" customHeight="1">
      <c r="A90" s="375" t="s">
        <v>320</v>
      </c>
      <c r="B90" s="375"/>
      <c r="C90" s="375"/>
      <c r="D90" s="312" t="s">
        <v>282</v>
      </c>
      <c r="E90" s="312"/>
      <c r="F90" s="608" t="s">
        <v>301</v>
      </c>
      <c r="G90" s="609"/>
      <c r="H90" s="609"/>
      <c r="I90" s="609"/>
      <c r="J90" s="609"/>
      <c r="K90" s="609"/>
      <c r="L90" s="609"/>
      <c r="M90" s="609"/>
      <c r="N90" s="609"/>
      <c r="O90" s="609"/>
      <c r="P90" s="609"/>
      <c r="Q90" s="609"/>
      <c r="R90" s="609"/>
      <c r="S90" s="609"/>
      <c r="T90" s="609"/>
      <c r="U90" s="609"/>
      <c r="V90" s="609"/>
      <c r="W90" s="609"/>
      <c r="X90" s="609"/>
      <c r="Y90" s="609"/>
      <c r="Z90" s="609"/>
      <c r="AA90" s="610"/>
      <c r="AB90" s="387">
        <v>4</v>
      </c>
      <c r="AC90" s="384"/>
      <c r="AD90" s="409">
        <v>120</v>
      </c>
      <c r="AE90" s="317"/>
      <c r="AF90" s="168">
        <v>60</v>
      </c>
      <c r="AG90" s="381">
        <v>20</v>
      </c>
      <c r="AH90" s="382"/>
      <c r="AI90" s="381">
        <v>40</v>
      </c>
      <c r="AJ90" s="382"/>
      <c r="AK90" s="381">
        <v>0</v>
      </c>
      <c r="AL90" s="382"/>
      <c r="AM90" s="381">
        <v>60</v>
      </c>
      <c r="AN90" s="387"/>
      <c r="AO90" s="159"/>
      <c r="AP90" s="143"/>
      <c r="AQ90" s="143"/>
      <c r="AR90" s="157"/>
      <c r="AS90" s="141"/>
      <c r="AT90" s="143"/>
      <c r="AU90" s="143"/>
      <c r="AV90" s="157"/>
      <c r="AW90" s="141"/>
      <c r="AX90" s="143"/>
      <c r="AY90" s="183">
        <v>4</v>
      </c>
      <c r="AZ90" s="184">
        <v>4</v>
      </c>
      <c r="BA90" s="141"/>
      <c r="BB90" s="143"/>
      <c r="BC90" s="143"/>
      <c r="BD90" s="157"/>
      <c r="BE90" s="422" t="s">
        <v>93</v>
      </c>
      <c r="BF90" s="423"/>
      <c r="BG90" s="423"/>
      <c r="BH90" s="424"/>
    </row>
    <row r="91" spans="1:66" s="27" customFormat="1" ht="11.25" customHeight="1">
      <c r="A91" s="375" t="s">
        <v>320</v>
      </c>
      <c r="B91" s="375"/>
      <c r="C91" s="375"/>
      <c r="D91" s="312" t="s">
        <v>141</v>
      </c>
      <c r="E91" s="312"/>
      <c r="F91" s="608" t="s">
        <v>306</v>
      </c>
      <c r="G91" s="609"/>
      <c r="H91" s="609"/>
      <c r="I91" s="609"/>
      <c r="J91" s="609"/>
      <c r="K91" s="609"/>
      <c r="L91" s="609"/>
      <c r="M91" s="609"/>
      <c r="N91" s="609"/>
      <c r="O91" s="609"/>
      <c r="P91" s="609"/>
      <c r="Q91" s="609"/>
      <c r="R91" s="609"/>
      <c r="S91" s="609"/>
      <c r="T91" s="609"/>
      <c r="U91" s="609"/>
      <c r="V91" s="609"/>
      <c r="W91" s="609"/>
      <c r="X91" s="609"/>
      <c r="Y91" s="609"/>
      <c r="Z91" s="609"/>
      <c r="AA91" s="610"/>
      <c r="AB91" s="387">
        <v>4</v>
      </c>
      <c r="AC91" s="384"/>
      <c r="AD91" s="409">
        <v>120</v>
      </c>
      <c r="AE91" s="317"/>
      <c r="AF91" s="179">
        <v>38</v>
      </c>
      <c r="AG91" s="381">
        <v>16</v>
      </c>
      <c r="AH91" s="382"/>
      <c r="AI91" s="381">
        <v>22</v>
      </c>
      <c r="AJ91" s="382"/>
      <c r="AK91" s="381">
        <v>0</v>
      </c>
      <c r="AL91" s="382"/>
      <c r="AM91" s="381">
        <v>82</v>
      </c>
      <c r="AN91" s="387"/>
      <c r="AO91" s="159"/>
      <c r="AP91" s="178"/>
      <c r="AQ91" s="178"/>
      <c r="AR91" s="181"/>
      <c r="AS91" s="180"/>
      <c r="AT91" s="178"/>
      <c r="AU91" s="178"/>
      <c r="AV91" s="181"/>
      <c r="AW91" s="180"/>
      <c r="AX91" s="178"/>
      <c r="AY91" s="178"/>
      <c r="AZ91" s="181"/>
      <c r="BA91" s="182">
        <v>4</v>
      </c>
      <c r="BB91" s="183">
        <v>3</v>
      </c>
      <c r="BC91" s="178"/>
      <c r="BD91" s="181"/>
      <c r="BE91" s="422" t="s">
        <v>259</v>
      </c>
      <c r="BF91" s="423"/>
      <c r="BG91" s="423"/>
      <c r="BH91" s="424"/>
    </row>
    <row r="92" spans="1:66" s="27" customFormat="1" ht="11.25" customHeight="1">
      <c r="A92" s="375" t="s">
        <v>120</v>
      </c>
      <c r="B92" s="375"/>
      <c r="C92" s="375"/>
      <c r="D92" s="312" t="s">
        <v>143</v>
      </c>
      <c r="E92" s="312"/>
      <c r="F92" s="395" t="s">
        <v>243</v>
      </c>
      <c r="G92" s="396"/>
      <c r="H92" s="396"/>
      <c r="I92" s="396"/>
      <c r="J92" s="396"/>
      <c r="K92" s="396"/>
      <c r="L92" s="396"/>
      <c r="M92" s="396"/>
      <c r="N92" s="396"/>
      <c r="O92" s="396"/>
      <c r="P92" s="396"/>
      <c r="Q92" s="396"/>
      <c r="R92" s="396"/>
      <c r="S92" s="396"/>
      <c r="T92" s="396"/>
      <c r="U92" s="396"/>
      <c r="V92" s="396"/>
      <c r="W92" s="396"/>
      <c r="X92" s="396"/>
      <c r="Y92" s="396"/>
      <c r="Z92" s="396"/>
      <c r="AA92" s="397"/>
      <c r="AB92" s="387">
        <v>3</v>
      </c>
      <c r="AC92" s="384"/>
      <c r="AD92" s="409">
        <v>90</v>
      </c>
      <c r="AE92" s="317"/>
      <c r="AF92" s="168">
        <v>44</v>
      </c>
      <c r="AG92" s="381">
        <v>14</v>
      </c>
      <c r="AH92" s="382"/>
      <c r="AI92" s="381">
        <v>30</v>
      </c>
      <c r="AJ92" s="382"/>
      <c r="AK92" s="381">
        <v>0</v>
      </c>
      <c r="AL92" s="382"/>
      <c r="AM92" s="381">
        <v>46</v>
      </c>
      <c r="AN92" s="387"/>
      <c r="AO92" s="159"/>
      <c r="AP92" s="143"/>
      <c r="AQ92" s="143"/>
      <c r="AR92" s="157"/>
      <c r="AS92" s="141">
        <v>3</v>
      </c>
      <c r="AT92" s="143">
        <v>3</v>
      </c>
      <c r="AU92" s="143"/>
      <c r="AV92" s="157"/>
      <c r="AW92" s="141"/>
      <c r="AX92" s="143"/>
      <c r="AY92" s="143"/>
      <c r="AZ92" s="157"/>
      <c r="BA92" s="141"/>
      <c r="BB92" s="143"/>
      <c r="BC92" s="143"/>
      <c r="BD92" s="157"/>
      <c r="BE92" s="422" t="s">
        <v>259</v>
      </c>
      <c r="BF92" s="423"/>
      <c r="BG92" s="423"/>
      <c r="BH92" s="424"/>
    </row>
    <row r="93" spans="1:66" s="27" customFormat="1" ht="25.5" customHeight="1">
      <c r="A93" s="375" t="s">
        <v>120</v>
      </c>
      <c r="B93" s="375"/>
      <c r="C93" s="375"/>
      <c r="D93" s="312" t="s">
        <v>273</v>
      </c>
      <c r="E93" s="312"/>
      <c r="F93" s="395" t="s">
        <v>324</v>
      </c>
      <c r="G93" s="396"/>
      <c r="H93" s="396"/>
      <c r="I93" s="396"/>
      <c r="J93" s="396"/>
      <c r="K93" s="396"/>
      <c r="L93" s="396"/>
      <c r="M93" s="396"/>
      <c r="N93" s="396"/>
      <c r="O93" s="396"/>
      <c r="P93" s="396"/>
      <c r="Q93" s="396"/>
      <c r="R93" s="396"/>
      <c r="S93" s="396"/>
      <c r="T93" s="396"/>
      <c r="U93" s="396"/>
      <c r="V93" s="396"/>
      <c r="W93" s="396"/>
      <c r="X93" s="396"/>
      <c r="Y93" s="396"/>
      <c r="Z93" s="396"/>
      <c r="AA93" s="397"/>
      <c r="AB93" s="387">
        <v>3</v>
      </c>
      <c r="AC93" s="384"/>
      <c r="AD93" s="409">
        <v>90</v>
      </c>
      <c r="AE93" s="317"/>
      <c r="AF93" s="168">
        <v>44</v>
      </c>
      <c r="AG93" s="381">
        <v>14</v>
      </c>
      <c r="AH93" s="382"/>
      <c r="AI93" s="381">
        <v>30</v>
      </c>
      <c r="AJ93" s="382"/>
      <c r="AK93" s="381">
        <v>0</v>
      </c>
      <c r="AL93" s="382"/>
      <c r="AM93" s="381">
        <v>46</v>
      </c>
      <c r="AN93" s="387"/>
      <c r="AO93" s="159"/>
      <c r="AP93" s="143"/>
      <c r="AQ93" s="143"/>
      <c r="AR93" s="157"/>
      <c r="AS93" s="141">
        <v>3</v>
      </c>
      <c r="AT93" s="143">
        <v>3</v>
      </c>
      <c r="AU93" s="143"/>
      <c r="AV93" s="157"/>
      <c r="AW93" s="141"/>
      <c r="AX93" s="143"/>
      <c r="AY93" s="143"/>
      <c r="AZ93" s="157"/>
      <c r="BA93" s="141"/>
      <c r="BB93" s="143"/>
      <c r="BC93" s="143"/>
      <c r="BD93" s="157"/>
      <c r="BE93" s="422" t="s">
        <v>92</v>
      </c>
      <c r="BF93" s="423"/>
      <c r="BG93" s="423"/>
      <c r="BH93" s="424"/>
    </row>
    <row r="94" spans="1:66" s="27" customFormat="1" ht="27.75" customHeight="1">
      <c r="A94" s="375" t="s">
        <v>120</v>
      </c>
      <c r="B94" s="375"/>
      <c r="C94" s="375"/>
      <c r="D94" s="312" t="s">
        <v>283</v>
      </c>
      <c r="E94" s="312"/>
      <c r="F94" s="395" t="s">
        <v>211</v>
      </c>
      <c r="G94" s="396"/>
      <c r="H94" s="396"/>
      <c r="I94" s="396"/>
      <c r="J94" s="396"/>
      <c r="K94" s="396"/>
      <c r="L94" s="396"/>
      <c r="M94" s="396"/>
      <c r="N94" s="396"/>
      <c r="O94" s="396"/>
      <c r="P94" s="396"/>
      <c r="Q94" s="396"/>
      <c r="R94" s="396"/>
      <c r="S94" s="396"/>
      <c r="T94" s="396"/>
      <c r="U94" s="396"/>
      <c r="V94" s="396"/>
      <c r="W94" s="396"/>
      <c r="X94" s="396"/>
      <c r="Y94" s="396"/>
      <c r="Z94" s="396"/>
      <c r="AA94" s="397"/>
      <c r="AB94" s="409">
        <v>3</v>
      </c>
      <c r="AC94" s="342"/>
      <c r="AD94" s="409">
        <v>90</v>
      </c>
      <c r="AE94" s="317"/>
      <c r="AF94" s="168">
        <v>44</v>
      </c>
      <c r="AG94" s="316">
        <v>14</v>
      </c>
      <c r="AH94" s="317"/>
      <c r="AI94" s="316">
        <v>30</v>
      </c>
      <c r="AJ94" s="317"/>
      <c r="AK94" s="316">
        <v>0</v>
      </c>
      <c r="AL94" s="317"/>
      <c r="AM94" s="381">
        <v>46</v>
      </c>
      <c r="AN94" s="387"/>
      <c r="AO94" s="159"/>
      <c r="AP94" s="143"/>
      <c r="AQ94" s="143"/>
      <c r="AR94" s="157"/>
      <c r="AS94" s="141"/>
      <c r="AT94" s="143"/>
      <c r="AU94" s="143">
        <v>3</v>
      </c>
      <c r="AV94" s="157">
        <v>3</v>
      </c>
      <c r="AW94" s="141"/>
      <c r="AX94" s="143"/>
      <c r="AY94" s="143"/>
      <c r="AZ94" s="157"/>
      <c r="BA94" s="141"/>
      <c r="BB94" s="143"/>
      <c r="BC94" s="143"/>
      <c r="BD94" s="157"/>
      <c r="BE94" s="422" t="s">
        <v>92</v>
      </c>
      <c r="BF94" s="423"/>
      <c r="BG94" s="423"/>
      <c r="BH94" s="424"/>
    </row>
    <row r="95" spans="1:66" s="27" customFormat="1" ht="30.75" customHeight="1">
      <c r="A95" s="375" t="s">
        <v>122</v>
      </c>
      <c r="B95" s="375"/>
      <c r="C95" s="375"/>
      <c r="D95" s="312" t="s">
        <v>284</v>
      </c>
      <c r="E95" s="312"/>
      <c r="F95" s="467" t="s">
        <v>212</v>
      </c>
      <c r="G95" s="468"/>
      <c r="H95" s="468"/>
      <c r="I95" s="468"/>
      <c r="J95" s="468"/>
      <c r="K95" s="468"/>
      <c r="L95" s="468"/>
      <c r="M95" s="468"/>
      <c r="N95" s="468"/>
      <c r="O95" s="468"/>
      <c r="P95" s="468"/>
      <c r="Q95" s="468"/>
      <c r="R95" s="468"/>
      <c r="S95" s="468"/>
      <c r="T95" s="468"/>
      <c r="U95" s="468"/>
      <c r="V95" s="468"/>
      <c r="W95" s="468"/>
      <c r="X95" s="468"/>
      <c r="Y95" s="468"/>
      <c r="Z95" s="468"/>
      <c r="AA95" s="469"/>
      <c r="AB95" s="409">
        <v>4</v>
      </c>
      <c r="AC95" s="342"/>
      <c r="AD95" s="409">
        <v>120</v>
      </c>
      <c r="AE95" s="317"/>
      <c r="AF95" s="175">
        <v>60</v>
      </c>
      <c r="AG95" s="438">
        <v>38</v>
      </c>
      <c r="AH95" s="439"/>
      <c r="AI95" s="316">
        <v>22</v>
      </c>
      <c r="AJ95" s="317"/>
      <c r="AK95" s="316">
        <v>0</v>
      </c>
      <c r="AL95" s="317"/>
      <c r="AM95" s="316">
        <v>60</v>
      </c>
      <c r="AN95" s="409"/>
      <c r="AO95" s="159"/>
      <c r="AP95" s="143"/>
      <c r="AQ95" s="143"/>
      <c r="AR95" s="157"/>
      <c r="AS95" s="141"/>
      <c r="AT95" s="143"/>
      <c r="AU95" s="164"/>
      <c r="AV95" s="165"/>
      <c r="AW95" s="141">
        <v>4</v>
      </c>
      <c r="AX95" s="143">
        <v>4</v>
      </c>
      <c r="AY95" s="143"/>
      <c r="AZ95" s="157"/>
      <c r="BA95" s="141"/>
      <c r="BB95" s="143"/>
      <c r="BC95" s="143"/>
      <c r="BD95" s="157"/>
      <c r="BE95" s="422" t="s">
        <v>92</v>
      </c>
      <c r="BF95" s="423"/>
      <c r="BG95" s="423"/>
      <c r="BH95" s="424"/>
    </row>
    <row r="96" spans="1:66" s="27" customFormat="1" ht="15.75" customHeight="1">
      <c r="A96" s="375" t="s">
        <v>160</v>
      </c>
      <c r="B96" s="375"/>
      <c r="C96" s="375"/>
      <c r="D96" s="312" t="s">
        <v>163</v>
      </c>
      <c r="E96" s="312"/>
      <c r="F96" s="348" t="s">
        <v>244</v>
      </c>
      <c r="G96" s="349"/>
      <c r="H96" s="349"/>
      <c r="I96" s="349"/>
      <c r="J96" s="349"/>
      <c r="K96" s="349"/>
      <c r="L96" s="349"/>
      <c r="M96" s="349"/>
      <c r="N96" s="349"/>
      <c r="O96" s="349"/>
      <c r="P96" s="349"/>
      <c r="Q96" s="349"/>
      <c r="R96" s="349"/>
      <c r="S96" s="349"/>
      <c r="T96" s="349"/>
      <c r="U96" s="349"/>
      <c r="V96" s="349"/>
      <c r="W96" s="349"/>
      <c r="X96" s="349"/>
      <c r="Y96" s="349"/>
      <c r="Z96" s="349"/>
      <c r="AA96" s="350"/>
      <c r="AB96" s="409">
        <v>3</v>
      </c>
      <c r="AC96" s="342"/>
      <c r="AD96" s="409">
        <v>90</v>
      </c>
      <c r="AE96" s="317"/>
      <c r="AF96" s="168">
        <v>44</v>
      </c>
      <c r="AG96" s="438">
        <v>30</v>
      </c>
      <c r="AH96" s="439"/>
      <c r="AI96" s="316">
        <v>14</v>
      </c>
      <c r="AJ96" s="317"/>
      <c r="AK96" s="316">
        <v>0</v>
      </c>
      <c r="AL96" s="317"/>
      <c r="AM96" s="316">
        <v>46</v>
      </c>
      <c r="AN96" s="409"/>
      <c r="AO96" s="159"/>
      <c r="AP96" s="143"/>
      <c r="AQ96" s="143"/>
      <c r="AR96" s="157"/>
      <c r="AS96" s="141"/>
      <c r="AT96" s="143"/>
      <c r="AU96" s="143"/>
      <c r="AV96" s="157"/>
      <c r="AW96" s="141"/>
      <c r="AX96" s="143"/>
      <c r="AY96" s="143">
        <v>3</v>
      </c>
      <c r="AZ96" s="157">
        <v>3</v>
      </c>
      <c r="BA96" s="141"/>
      <c r="BB96" s="143"/>
      <c r="BC96" s="143"/>
      <c r="BD96" s="157"/>
      <c r="BE96" s="422" t="s">
        <v>92</v>
      </c>
      <c r="BF96" s="423"/>
      <c r="BG96" s="423"/>
      <c r="BH96" s="424"/>
    </row>
    <row r="97" spans="1:65" s="27" customFormat="1" ht="15" customHeight="1" thickBot="1">
      <c r="A97" s="506" t="s">
        <v>160</v>
      </c>
      <c r="B97" s="506"/>
      <c r="C97" s="506"/>
      <c r="D97" s="360" t="s">
        <v>164</v>
      </c>
      <c r="E97" s="360"/>
      <c r="F97" s="427" t="s">
        <v>213</v>
      </c>
      <c r="G97" s="428"/>
      <c r="H97" s="428"/>
      <c r="I97" s="428"/>
      <c r="J97" s="428"/>
      <c r="K97" s="428"/>
      <c r="L97" s="428"/>
      <c r="M97" s="428"/>
      <c r="N97" s="428"/>
      <c r="O97" s="428"/>
      <c r="P97" s="428"/>
      <c r="Q97" s="428"/>
      <c r="R97" s="428"/>
      <c r="S97" s="428"/>
      <c r="T97" s="428"/>
      <c r="U97" s="428"/>
      <c r="V97" s="428"/>
      <c r="W97" s="428"/>
      <c r="X97" s="428"/>
      <c r="Y97" s="428"/>
      <c r="Z97" s="428"/>
      <c r="AA97" s="429"/>
      <c r="AB97" s="604">
        <v>3</v>
      </c>
      <c r="AC97" s="605"/>
      <c r="AD97" s="357">
        <v>90</v>
      </c>
      <c r="AE97" s="352"/>
      <c r="AF97" s="261">
        <v>44</v>
      </c>
      <c r="AG97" s="388">
        <v>14</v>
      </c>
      <c r="AH97" s="389"/>
      <c r="AI97" s="388">
        <v>30</v>
      </c>
      <c r="AJ97" s="389"/>
      <c r="AK97" s="388">
        <v>0</v>
      </c>
      <c r="AL97" s="389"/>
      <c r="AM97" s="388">
        <v>46</v>
      </c>
      <c r="AN97" s="604"/>
      <c r="AO97" s="222"/>
      <c r="AP97" s="197"/>
      <c r="AQ97" s="197">
        <v>3</v>
      </c>
      <c r="AR97" s="213">
        <v>3</v>
      </c>
      <c r="AS97" s="195"/>
      <c r="AT97" s="197"/>
      <c r="AU97" s="197"/>
      <c r="AV97" s="213"/>
      <c r="AW97" s="195"/>
      <c r="AX97" s="197"/>
      <c r="AY97" s="197"/>
      <c r="AZ97" s="213"/>
      <c r="BA97" s="195"/>
      <c r="BB97" s="197"/>
      <c r="BC97" s="197"/>
      <c r="BD97" s="213"/>
      <c r="BE97" s="667" t="s">
        <v>92</v>
      </c>
      <c r="BF97" s="668"/>
      <c r="BG97" s="668"/>
      <c r="BH97" s="669"/>
      <c r="BK97" s="63"/>
    </row>
    <row r="98" spans="1:65" s="27" customFormat="1" ht="18.75" customHeight="1" thickBot="1">
      <c r="A98" s="612" t="s">
        <v>26</v>
      </c>
      <c r="B98" s="613"/>
      <c r="C98" s="613"/>
      <c r="D98" s="613"/>
      <c r="E98" s="613"/>
      <c r="F98" s="613"/>
      <c r="G98" s="613"/>
      <c r="H98" s="613"/>
      <c r="I98" s="613"/>
      <c r="J98" s="613"/>
      <c r="K98" s="613"/>
      <c r="L98" s="613"/>
      <c r="M98" s="613"/>
      <c r="N98" s="613"/>
      <c r="O98" s="613"/>
      <c r="P98" s="613"/>
      <c r="Q98" s="613"/>
      <c r="R98" s="613"/>
      <c r="S98" s="613"/>
      <c r="T98" s="613"/>
      <c r="U98" s="613"/>
      <c r="V98" s="613"/>
      <c r="W98" s="613"/>
      <c r="X98" s="613"/>
      <c r="Y98" s="613"/>
      <c r="Z98" s="613"/>
      <c r="AA98" s="614"/>
      <c r="AB98" s="505">
        <v>12</v>
      </c>
      <c r="AC98" s="386"/>
      <c r="AD98" s="385">
        <f>SUM(AD99:AE110)</f>
        <v>360</v>
      </c>
      <c r="AE98" s="505"/>
      <c r="AF98" s="223">
        <f>SUM(AF99:AF110)</f>
        <v>172</v>
      </c>
      <c r="AG98" s="625">
        <f>SUM(AG99:AH110)</f>
        <v>106</v>
      </c>
      <c r="AH98" s="625"/>
      <c r="AI98" s="625">
        <f>SUM(AI99:AJ110)</f>
        <v>66</v>
      </c>
      <c r="AJ98" s="625"/>
      <c r="AK98" s="625">
        <f t="shared" ref="AK98" si="4">SUM(AK99:AL110)</f>
        <v>0</v>
      </c>
      <c r="AL98" s="625"/>
      <c r="AM98" s="625">
        <f t="shared" ref="AM98" si="5">SUM(AM99:AN110)</f>
        <v>188</v>
      </c>
      <c r="AN98" s="625"/>
      <c r="AO98" s="256">
        <v>0</v>
      </c>
      <c r="AP98" s="243">
        <v>0</v>
      </c>
      <c r="AQ98" s="243">
        <v>0</v>
      </c>
      <c r="AR98" s="245">
        <v>0</v>
      </c>
      <c r="AS98" s="243">
        <v>0</v>
      </c>
      <c r="AT98" s="243">
        <v>0</v>
      </c>
      <c r="AU98" s="243">
        <v>0</v>
      </c>
      <c r="AV98" s="245">
        <v>0</v>
      </c>
      <c r="AW98" s="243">
        <f t="shared" ref="AW98:BD98" si="6">AW99+AW100+AW101+AW102+AW103+AW104</f>
        <v>4</v>
      </c>
      <c r="AX98" s="243">
        <f t="shared" si="6"/>
        <v>4</v>
      </c>
      <c r="AY98" s="243">
        <v>4</v>
      </c>
      <c r="AZ98" s="243">
        <v>4</v>
      </c>
      <c r="BA98" s="243">
        <v>4</v>
      </c>
      <c r="BB98" s="243">
        <v>4</v>
      </c>
      <c r="BC98" s="243">
        <f t="shared" si="6"/>
        <v>0</v>
      </c>
      <c r="BD98" s="215">
        <f t="shared" si="6"/>
        <v>0</v>
      </c>
      <c r="BE98" s="470"/>
      <c r="BF98" s="471"/>
      <c r="BG98" s="471"/>
      <c r="BH98" s="472"/>
      <c r="BI98" s="63"/>
      <c r="BJ98" s="63"/>
      <c r="BM98" s="63"/>
    </row>
    <row r="99" spans="1:65" s="27" customFormat="1" ht="28.5" customHeight="1">
      <c r="A99" s="611" t="s">
        <v>125</v>
      </c>
      <c r="B99" s="597"/>
      <c r="C99" s="598"/>
      <c r="D99" s="600" t="s">
        <v>131</v>
      </c>
      <c r="E99" s="600"/>
      <c r="F99" s="462" t="s">
        <v>246</v>
      </c>
      <c r="G99" s="463"/>
      <c r="H99" s="463"/>
      <c r="I99" s="463"/>
      <c r="J99" s="463"/>
      <c r="K99" s="463"/>
      <c r="L99" s="463"/>
      <c r="M99" s="463"/>
      <c r="N99" s="463"/>
      <c r="O99" s="463"/>
      <c r="P99" s="463"/>
      <c r="Q99" s="463"/>
      <c r="R99" s="463"/>
      <c r="S99" s="463"/>
      <c r="T99" s="463"/>
      <c r="U99" s="463"/>
      <c r="V99" s="463"/>
      <c r="W99" s="463"/>
      <c r="X99" s="463"/>
      <c r="Y99" s="463"/>
      <c r="Z99" s="463"/>
      <c r="AA99" s="464"/>
      <c r="AB99" s="591">
        <v>2</v>
      </c>
      <c r="AC99" s="592"/>
      <c r="AD99" s="662">
        <v>60</v>
      </c>
      <c r="AE99" s="371"/>
      <c r="AF99" s="498">
        <v>30</v>
      </c>
      <c r="AG99" s="642">
        <v>20</v>
      </c>
      <c r="AH99" s="643"/>
      <c r="AI99" s="632">
        <v>10</v>
      </c>
      <c r="AJ99" s="646"/>
      <c r="AK99" s="632">
        <v>0</v>
      </c>
      <c r="AL99" s="646"/>
      <c r="AM99" s="632">
        <v>30</v>
      </c>
      <c r="AN99" s="591"/>
      <c r="AO99" s="307"/>
      <c r="AP99" s="308"/>
      <c r="AQ99" s="308"/>
      <c r="AR99" s="648"/>
      <c r="AS99" s="307"/>
      <c r="AT99" s="308"/>
      <c r="AU99" s="308"/>
      <c r="AV99" s="648"/>
      <c r="AW99" s="307">
        <v>2</v>
      </c>
      <c r="AX99" s="308">
        <v>2</v>
      </c>
      <c r="AY99" s="283"/>
      <c r="AZ99" s="285"/>
      <c r="BA99" s="284"/>
      <c r="BB99" s="290"/>
      <c r="BC99" s="290"/>
      <c r="BD99" s="293"/>
      <c r="BE99" s="634" t="s">
        <v>92</v>
      </c>
      <c r="BF99" s="591"/>
      <c r="BG99" s="591"/>
      <c r="BH99" s="592"/>
      <c r="BI99" s="63"/>
      <c r="BJ99" s="63"/>
    </row>
    <row r="100" spans="1:65" s="27" customFormat="1" ht="12" customHeight="1">
      <c r="A100" s="391" t="s">
        <v>125</v>
      </c>
      <c r="B100" s="392"/>
      <c r="C100" s="599"/>
      <c r="D100" s="364" t="s">
        <v>132</v>
      </c>
      <c r="E100" s="364"/>
      <c r="F100" s="465" t="s">
        <v>247</v>
      </c>
      <c r="G100" s="465"/>
      <c r="H100" s="465"/>
      <c r="I100" s="465"/>
      <c r="J100" s="465"/>
      <c r="K100" s="465"/>
      <c r="L100" s="465"/>
      <c r="M100" s="465"/>
      <c r="N100" s="465"/>
      <c r="O100" s="465"/>
      <c r="P100" s="465"/>
      <c r="Q100" s="465"/>
      <c r="R100" s="465"/>
      <c r="S100" s="465"/>
      <c r="T100" s="465"/>
      <c r="U100" s="465"/>
      <c r="V100" s="465"/>
      <c r="W100" s="465"/>
      <c r="X100" s="465"/>
      <c r="Y100" s="465"/>
      <c r="Z100" s="465"/>
      <c r="AA100" s="466"/>
      <c r="AB100" s="593"/>
      <c r="AC100" s="594"/>
      <c r="AD100" s="670"/>
      <c r="AE100" s="372"/>
      <c r="AF100" s="499"/>
      <c r="AG100" s="644"/>
      <c r="AH100" s="645"/>
      <c r="AI100" s="636"/>
      <c r="AJ100" s="647"/>
      <c r="AK100" s="636"/>
      <c r="AL100" s="647"/>
      <c r="AM100" s="636"/>
      <c r="AN100" s="593"/>
      <c r="AO100" s="288"/>
      <c r="AP100" s="290"/>
      <c r="AQ100" s="290"/>
      <c r="AR100" s="287"/>
      <c r="AS100" s="288"/>
      <c r="AT100" s="290"/>
      <c r="AU100" s="290"/>
      <c r="AV100" s="287"/>
      <c r="AW100" s="288"/>
      <c r="AX100" s="290"/>
      <c r="AY100" s="284"/>
      <c r="AZ100" s="286"/>
      <c r="BA100" s="284"/>
      <c r="BB100" s="290"/>
      <c r="BC100" s="290"/>
      <c r="BD100" s="294"/>
      <c r="BE100" s="635"/>
      <c r="BF100" s="593"/>
      <c r="BG100" s="593"/>
      <c r="BH100" s="594"/>
      <c r="BI100" s="63"/>
      <c r="BJ100" s="63"/>
    </row>
    <row r="101" spans="1:65" s="27" customFormat="1" ht="12" customHeight="1">
      <c r="A101" s="597" t="s">
        <v>125</v>
      </c>
      <c r="B101" s="597"/>
      <c r="C101" s="598"/>
      <c r="D101" s="600" t="s">
        <v>309</v>
      </c>
      <c r="E101" s="600"/>
      <c r="F101" s="595" t="s">
        <v>248</v>
      </c>
      <c r="G101" s="595"/>
      <c r="H101" s="595"/>
      <c r="I101" s="595"/>
      <c r="J101" s="595"/>
      <c r="K101" s="595"/>
      <c r="L101" s="595"/>
      <c r="M101" s="595"/>
      <c r="N101" s="595"/>
      <c r="O101" s="595"/>
      <c r="P101" s="595"/>
      <c r="Q101" s="595"/>
      <c r="R101" s="595"/>
      <c r="S101" s="595"/>
      <c r="T101" s="595"/>
      <c r="U101" s="595"/>
      <c r="V101" s="595"/>
      <c r="W101" s="595"/>
      <c r="X101" s="595"/>
      <c r="Y101" s="595"/>
      <c r="Z101" s="595"/>
      <c r="AA101" s="596"/>
      <c r="AB101" s="591">
        <v>2</v>
      </c>
      <c r="AC101" s="592"/>
      <c r="AD101" s="367">
        <v>60</v>
      </c>
      <c r="AE101" s="371"/>
      <c r="AF101" s="363">
        <v>30</v>
      </c>
      <c r="AG101" s="642">
        <v>20</v>
      </c>
      <c r="AH101" s="643"/>
      <c r="AI101" s="632">
        <v>10</v>
      </c>
      <c r="AJ101" s="646"/>
      <c r="AK101" s="632">
        <v>0</v>
      </c>
      <c r="AL101" s="646"/>
      <c r="AM101" s="632">
        <v>30</v>
      </c>
      <c r="AN101" s="591"/>
      <c r="AO101" s="288"/>
      <c r="AP101" s="290"/>
      <c r="AQ101" s="290"/>
      <c r="AR101" s="287"/>
      <c r="AS101" s="288"/>
      <c r="AT101" s="290"/>
      <c r="AU101" s="290"/>
      <c r="AV101" s="287"/>
      <c r="AW101" s="309"/>
      <c r="AX101" s="280"/>
      <c r="AY101" s="290">
        <v>2</v>
      </c>
      <c r="AZ101" s="287">
        <v>2</v>
      </c>
      <c r="BA101" s="284"/>
      <c r="BB101" s="290"/>
      <c r="BC101" s="290"/>
      <c r="BD101" s="295"/>
      <c r="BE101" s="634" t="s">
        <v>92</v>
      </c>
      <c r="BF101" s="591"/>
      <c r="BG101" s="591"/>
      <c r="BH101" s="592"/>
      <c r="BI101" s="63"/>
      <c r="BJ101" s="63"/>
    </row>
    <row r="102" spans="1:65" s="27" customFormat="1" ht="12" customHeight="1">
      <c r="A102" s="392" t="s">
        <v>125</v>
      </c>
      <c r="B102" s="392"/>
      <c r="C102" s="599"/>
      <c r="D102" s="364" t="s">
        <v>310</v>
      </c>
      <c r="E102" s="364"/>
      <c r="F102" s="465" t="s">
        <v>249</v>
      </c>
      <c r="G102" s="465"/>
      <c r="H102" s="465"/>
      <c r="I102" s="465"/>
      <c r="J102" s="465"/>
      <c r="K102" s="465"/>
      <c r="L102" s="465"/>
      <c r="M102" s="465"/>
      <c r="N102" s="465"/>
      <c r="O102" s="465"/>
      <c r="P102" s="465"/>
      <c r="Q102" s="465"/>
      <c r="R102" s="465"/>
      <c r="S102" s="465"/>
      <c r="T102" s="465"/>
      <c r="U102" s="465"/>
      <c r="V102" s="465"/>
      <c r="W102" s="465"/>
      <c r="X102" s="465"/>
      <c r="Y102" s="465"/>
      <c r="Z102" s="465"/>
      <c r="AA102" s="466"/>
      <c r="AB102" s="591"/>
      <c r="AC102" s="592"/>
      <c r="AD102" s="367"/>
      <c r="AE102" s="371"/>
      <c r="AF102" s="499"/>
      <c r="AG102" s="642"/>
      <c r="AH102" s="643"/>
      <c r="AI102" s="632"/>
      <c r="AJ102" s="646"/>
      <c r="AK102" s="632"/>
      <c r="AL102" s="646"/>
      <c r="AM102" s="632"/>
      <c r="AN102" s="591"/>
      <c r="AO102" s="288"/>
      <c r="AP102" s="290"/>
      <c r="AQ102" s="290"/>
      <c r="AR102" s="287"/>
      <c r="AS102" s="288"/>
      <c r="AT102" s="290"/>
      <c r="AU102" s="290"/>
      <c r="AV102" s="287"/>
      <c r="AW102" s="309"/>
      <c r="AX102" s="280"/>
      <c r="AY102" s="290"/>
      <c r="AZ102" s="287"/>
      <c r="BA102" s="284"/>
      <c r="BB102" s="290"/>
      <c r="BC102" s="290"/>
      <c r="BD102" s="294"/>
      <c r="BE102" s="634"/>
      <c r="BF102" s="591"/>
      <c r="BG102" s="591"/>
      <c r="BH102" s="592"/>
      <c r="BI102" s="63"/>
      <c r="BJ102" s="63"/>
    </row>
    <row r="103" spans="1:65" s="27" customFormat="1" ht="12" customHeight="1">
      <c r="A103" s="392" t="s">
        <v>125</v>
      </c>
      <c r="B103" s="392"/>
      <c r="C103" s="599"/>
      <c r="D103" s="364" t="s">
        <v>277</v>
      </c>
      <c r="E103" s="364"/>
      <c r="F103" s="606" t="s">
        <v>250</v>
      </c>
      <c r="G103" s="606"/>
      <c r="H103" s="606"/>
      <c r="I103" s="606"/>
      <c r="J103" s="606"/>
      <c r="K103" s="606"/>
      <c r="L103" s="606"/>
      <c r="M103" s="606"/>
      <c r="N103" s="606"/>
      <c r="O103" s="606"/>
      <c r="P103" s="606"/>
      <c r="Q103" s="606"/>
      <c r="R103" s="606"/>
      <c r="S103" s="606"/>
      <c r="T103" s="606"/>
      <c r="U103" s="606"/>
      <c r="V103" s="606"/>
      <c r="W103" s="606"/>
      <c r="X103" s="606"/>
      <c r="Y103" s="606"/>
      <c r="Z103" s="606"/>
      <c r="AA103" s="607"/>
      <c r="AB103" s="601">
        <v>2</v>
      </c>
      <c r="AC103" s="602"/>
      <c r="AD103" s="604">
        <v>60</v>
      </c>
      <c r="AE103" s="389"/>
      <c r="AF103" s="363">
        <v>30</v>
      </c>
      <c r="AG103" s="649">
        <v>20</v>
      </c>
      <c r="AH103" s="650"/>
      <c r="AI103" s="631">
        <v>10</v>
      </c>
      <c r="AJ103" s="663"/>
      <c r="AK103" s="631">
        <v>0</v>
      </c>
      <c r="AL103" s="663"/>
      <c r="AM103" s="631">
        <v>30</v>
      </c>
      <c r="AN103" s="601"/>
      <c r="AO103" s="288"/>
      <c r="AP103" s="290"/>
      <c r="AQ103" s="290"/>
      <c r="AR103" s="287"/>
      <c r="AS103" s="288"/>
      <c r="AT103" s="290"/>
      <c r="AU103" s="290"/>
      <c r="AV103" s="287"/>
      <c r="AW103" s="288">
        <v>2</v>
      </c>
      <c r="AX103" s="290">
        <v>2</v>
      </c>
      <c r="AY103" s="284"/>
      <c r="AZ103" s="286"/>
      <c r="BA103" s="284"/>
      <c r="BB103" s="290"/>
      <c r="BC103" s="290"/>
      <c r="BD103" s="295"/>
      <c r="BE103" s="641" t="s">
        <v>92</v>
      </c>
      <c r="BF103" s="601"/>
      <c r="BG103" s="601"/>
      <c r="BH103" s="602"/>
      <c r="BI103" s="63"/>
      <c r="BJ103" s="63"/>
    </row>
    <row r="104" spans="1:65" s="27" customFormat="1" ht="12" customHeight="1">
      <c r="A104" s="392" t="s">
        <v>125</v>
      </c>
      <c r="B104" s="392"/>
      <c r="C104" s="599"/>
      <c r="D104" s="364" t="s">
        <v>278</v>
      </c>
      <c r="E104" s="364"/>
      <c r="F104" s="465" t="s">
        <v>153</v>
      </c>
      <c r="G104" s="465"/>
      <c r="H104" s="465"/>
      <c r="I104" s="465"/>
      <c r="J104" s="465"/>
      <c r="K104" s="465"/>
      <c r="L104" s="465"/>
      <c r="M104" s="465"/>
      <c r="N104" s="465"/>
      <c r="O104" s="465"/>
      <c r="P104" s="465"/>
      <c r="Q104" s="465"/>
      <c r="R104" s="465"/>
      <c r="S104" s="465"/>
      <c r="T104" s="465"/>
      <c r="U104" s="465"/>
      <c r="V104" s="465"/>
      <c r="W104" s="465"/>
      <c r="X104" s="465"/>
      <c r="Y104" s="465"/>
      <c r="Z104" s="465"/>
      <c r="AA104" s="466"/>
      <c r="AB104" s="593"/>
      <c r="AC104" s="594"/>
      <c r="AD104" s="369"/>
      <c r="AE104" s="372"/>
      <c r="AF104" s="499"/>
      <c r="AG104" s="644"/>
      <c r="AH104" s="645"/>
      <c r="AI104" s="636"/>
      <c r="AJ104" s="647"/>
      <c r="AK104" s="636"/>
      <c r="AL104" s="647"/>
      <c r="AM104" s="636"/>
      <c r="AN104" s="593"/>
      <c r="AO104" s="288"/>
      <c r="AP104" s="290"/>
      <c r="AQ104" s="290"/>
      <c r="AR104" s="287"/>
      <c r="AS104" s="288"/>
      <c r="AT104" s="290"/>
      <c r="AU104" s="290"/>
      <c r="AV104" s="287"/>
      <c r="AW104" s="288"/>
      <c r="AX104" s="290"/>
      <c r="AY104" s="284"/>
      <c r="AZ104" s="286"/>
      <c r="BA104" s="284"/>
      <c r="BB104" s="290"/>
      <c r="BC104" s="290"/>
      <c r="BD104" s="294"/>
      <c r="BE104" s="635"/>
      <c r="BF104" s="593"/>
      <c r="BG104" s="593"/>
      <c r="BH104" s="594"/>
      <c r="BI104" s="63"/>
      <c r="BJ104" s="63"/>
    </row>
    <row r="105" spans="1:65" s="27" customFormat="1" ht="12" customHeight="1">
      <c r="A105" s="392" t="s">
        <v>125</v>
      </c>
      <c r="B105" s="392"/>
      <c r="C105" s="599"/>
      <c r="D105" s="364" t="s">
        <v>172</v>
      </c>
      <c r="E105" s="364"/>
      <c r="F105" s="343" t="s">
        <v>251</v>
      </c>
      <c r="G105" s="344"/>
      <c r="H105" s="344"/>
      <c r="I105" s="344"/>
      <c r="J105" s="344"/>
      <c r="K105" s="344"/>
      <c r="L105" s="344"/>
      <c r="M105" s="344"/>
      <c r="N105" s="344"/>
      <c r="O105" s="344"/>
      <c r="P105" s="344"/>
      <c r="Q105" s="344"/>
      <c r="R105" s="344"/>
      <c r="S105" s="344"/>
      <c r="T105" s="344"/>
      <c r="U105" s="344"/>
      <c r="V105" s="344"/>
      <c r="W105" s="344"/>
      <c r="X105" s="344"/>
      <c r="Y105" s="344"/>
      <c r="Z105" s="344"/>
      <c r="AA105" s="345"/>
      <c r="AB105" s="601">
        <v>2</v>
      </c>
      <c r="AC105" s="602"/>
      <c r="AD105" s="604">
        <v>60</v>
      </c>
      <c r="AE105" s="389"/>
      <c r="AF105" s="363">
        <v>30</v>
      </c>
      <c r="AG105" s="627">
        <v>0</v>
      </c>
      <c r="AH105" s="628"/>
      <c r="AI105" s="631">
        <v>30</v>
      </c>
      <c r="AJ105" s="663"/>
      <c r="AK105" s="631">
        <v>0</v>
      </c>
      <c r="AL105" s="663"/>
      <c r="AM105" s="631">
        <v>30</v>
      </c>
      <c r="AN105" s="602"/>
      <c r="AO105" s="288"/>
      <c r="AP105" s="290"/>
      <c r="AQ105" s="290"/>
      <c r="AR105" s="287"/>
      <c r="AS105" s="288"/>
      <c r="AT105" s="290"/>
      <c r="AU105" s="290"/>
      <c r="AV105" s="287"/>
      <c r="AW105" s="309"/>
      <c r="AX105" s="280"/>
      <c r="AY105" s="290">
        <v>2</v>
      </c>
      <c r="AZ105" s="287">
        <v>2</v>
      </c>
      <c r="BA105" s="284"/>
      <c r="BB105" s="290"/>
      <c r="BC105" s="290"/>
      <c r="BD105" s="646"/>
      <c r="BE105" s="641" t="s">
        <v>92</v>
      </c>
      <c r="BF105" s="601"/>
      <c r="BG105" s="601"/>
      <c r="BH105" s="602"/>
      <c r="BI105" s="63"/>
      <c r="BJ105" s="63"/>
    </row>
    <row r="106" spans="1:65" s="27" customFormat="1" ht="12" customHeight="1">
      <c r="A106" s="392" t="s">
        <v>125</v>
      </c>
      <c r="B106" s="392"/>
      <c r="C106" s="599"/>
      <c r="D106" s="364" t="s">
        <v>279</v>
      </c>
      <c r="E106" s="364"/>
      <c r="F106" s="465" t="s">
        <v>198</v>
      </c>
      <c r="G106" s="465"/>
      <c r="H106" s="465"/>
      <c r="I106" s="465"/>
      <c r="J106" s="465"/>
      <c r="K106" s="465"/>
      <c r="L106" s="465"/>
      <c r="M106" s="465"/>
      <c r="N106" s="465"/>
      <c r="O106" s="465"/>
      <c r="P106" s="465"/>
      <c r="Q106" s="465"/>
      <c r="R106" s="465"/>
      <c r="S106" s="465"/>
      <c r="T106" s="465"/>
      <c r="U106" s="465"/>
      <c r="V106" s="465"/>
      <c r="W106" s="465"/>
      <c r="X106" s="465"/>
      <c r="Y106" s="465"/>
      <c r="Z106" s="465"/>
      <c r="AA106" s="466"/>
      <c r="AB106" s="593"/>
      <c r="AC106" s="594"/>
      <c r="AD106" s="369"/>
      <c r="AE106" s="372"/>
      <c r="AF106" s="499"/>
      <c r="AG106" s="629"/>
      <c r="AH106" s="630"/>
      <c r="AI106" s="636"/>
      <c r="AJ106" s="647"/>
      <c r="AK106" s="636"/>
      <c r="AL106" s="647"/>
      <c r="AM106" s="636"/>
      <c r="AN106" s="594"/>
      <c r="AO106" s="288"/>
      <c r="AP106" s="290"/>
      <c r="AQ106" s="290"/>
      <c r="AR106" s="287"/>
      <c r="AS106" s="288"/>
      <c r="AT106" s="290"/>
      <c r="AU106" s="290"/>
      <c r="AV106" s="287"/>
      <c r="AW106" s="309"/>
      <c r="AX106" s="280"/>
      <c r="AY106" s="290"/>
      <c r="AZ106" s="287"/>
      <c r="BA106" s="284"/>
      <c r="BB106" s="290"/>
      <c r="BC106" s="290"/>
      <c r="BD106" s="647"/>
      <c r="BE106" s="635"/>
      <c r="BF106" s="593"/>
      <c r="BG106" s="593"/>
      <c r="BH106" s="594"/>
      <c r="BI106" s="63"/>
      <c r="BJ106" s="63"/>
    </row>
    <row r="107" spans="1:65" s="27" customFormat="1" ht="12" customHeight="1">
      <c r="A107" s="392" t="s">
        <v>125</v>
      </c>
      <c r="B107" s="392"/>
      <c r="C107" s="599"/>
      <c r="D107" s="364" t="s">
        <v>280</v>
      </c>
      <c r="E107" s="364"/>
      <c r="F107" s="343" t="s">
        <v>242</v>
      </c>
      <c r="G107" s="344"/>
      <c r="H107" s="344"/>
      <c r="I107" s="344"/>
      <c r="J107" s="344"/>
      <c r="K107" s="344"/>
      <c r="L107" s="344"/>
      <c r="M107" s="344"/>
      <c r="N107" s="344"/>
      <c r="O107" s="344"/>
      <c r="P107" s="344"/>
      <c r="Q107" s="344"/>
      <c r="R107" s="344"/>
      <c r="S107" s="344"/>
      <c r="T107" s="344"/>
      <c r="U107" s="344"/>
      <c r="V107" s="344"/>
      <c r="W107" s="344"/>
      <c r="X107" s="344"/>
      <c r="Y107" s="344"/>
      <c r="Z107" s="344"/>
      <c r="AA107" s="345"/>
      <c r="AB107" s="601">
        <v>2</v>
      </c>
      <c r="AC107" s="602"/>
      <c r="AD107" s="604">
        <v>60</v>
      </c>
      <c r="AE107" s="389"/>
      <c r="AF107" s="363">
        <v>26</v>
      </c>
      <c r="AG107" s="649">
        <v>20</v>
      </c>
      <c r="AH107" s="650"/>
      <c r="AI107" s="631">
        <v>6</v>
      </c>
      <c r="AJ107" s="663"/>
      <c r="AK107" s="631">
        <v>0</v>
      </c>
      <c r="AL107" s="663"/>
      <c r="AM107" s="631">
        <v>34</v>
      </c>
      <c r="AN107" s="601"/>
      <c r="AO107" s="288"/>
      <c r="AP107" s="290"/>
      <c r="AQ107" s="290"/>
      <c r="AR107" s="287"/>
      <c r="AS107" s="288"/>
      <c r="AT107" s="290"/>
      <c r="AU107" s="290"/>
      <c r="AV107" s="287"/>
      <c r="AW107" s="288"/>
      <c r="AX107" s="290"/>
      <c r="AY107" s="290"/>
      <c r="AZ107" s="287"/>
      <c r="BA107" s="284">
        <v>2</v>
      </c>
      <c r="BB107" s="290">
        <v>2</v>
      </c>
      <c r="BC107" s="280"/>
      <c r="BD107" s="281"/>
      <c r="BE107" s="641" t="s">
        <v>92</v>
      </c>
      <c r="BF107" s="601"/>
      <c r="BG107" s="601"/>
      <c r="BH107" s="602"/>
      <c r="BI107" s="63"/>
      <c r="BJ107" s="63"/>
    </row>
    <row r="108" spans="1:65" s="27" customFormat="1" ht="12" customHeight="1">
      <c r="A108" s="392" t="s">
        <v>125</v>
      </c>
      <c r="B108" s="392"/>
      <c r="C108" s="599"/>
      <c r="D108" s="364" t="s">
        <v>281</v>
      </c>
      <c r="E108" s="364"/>
      <c r="F108" s="603" t="s">
        <v>296</v>
      </c>
      <c r="G108" s="465"/>
      <c r="H108" s="465"/>
      <c r="I108" s="465"/>
      <c r="J108" s="465"/>
      <c r="K108" s="465"/>
      <c r="L108" s="465"/>
      <c r="M108" s="465"/>
      <c r="N108" s="465"/>
      <c r="O108" s="465"/>
      <c r="P108" s="465"/>
      <c r="Q108" s="465"/>
      <c r="R108" s="465"/>
      <c r="S108" s="465"/>
      <c r="T108" s="465"/>
      <c r="U108" s="465"/>
      <c r="V108" s="465"/>
      <c r="W108" s="465"/>
      <c r="X108" s="465"/>
      <c r="Y108" s="465"/>
      <c r="Z108" s="465"/>
      <c r="AA108" s="466"/>
      <c r="AB108" s="593"/>
      <c r="AC108" s="594"/>
      <c r="AD108" s="369"/>
      <c r="AE108" s="372"/>
      <c r="AF108" s="499"/>
      <c r="AG108" s="644"/>
      <c r="AH108" s="645"/>
      <c r="AI108" s="636"/>
      <c r="AJ108" s="647"/>
      <c r="AK108" s="636"/>
      <c r="AL108" s="647"/>
      <c r="AM108" s="636"/>
      <c r="AN108" s="593"/>
      <c r="AO108" s="288"/>
      <c r="AP108" s="290"/>
      <c r="AQ108" s="290"/>
      <c r="AR108" s="287"/>
      <c r="AS108" s="288"/>
      <c r="AT108" s="290"/>
      <c r="AU108" s="290"/>
      <c r="AV108" s="287"/>
      <c r="AW108" s="288"/>
      <c r="AX108" s="290"/>
      <c r="AY108" s="290"/>
      <c r="AZ108" s="287"/>
      <c r="BA108" s="284"/>
      <c r="BB108" s="290"/>
      <c r="BC108" s="280"/>
      <c r="BD108" s="282"/>
      <c r="BE108" s="635"/>
      <c r="BF108" s="593"/>
      <c r="BG108" s="593"/>
      <c r="BH108" s="594"/>
      <c r="BI108" s="63"/>
      <c r="BJ108" s="63"/>
    </row>
    <row r="109" spans="1:65" s="27" customFormat="1" ht="12" customHeight="1">
      <c r="A109" s="376" t="s">
        <v>320</v>
      </c>
      <c r="B109" s="377"/>
      <c r="C109" s="378"/>
      <c r="D109" s="312" t="s">
        <v>141</v>
      </c>
      <c r="E109" s="312"/>
      <c r="F109" s="343" t="s">
        <v>303</v>
      </c>
      <c r="G109" s="344"/>
      <c r="H109" s="344"/>
      <c r="I109" s="344"/>
      <c r="J109" s="344"/>
      <c r="K109" s="344"/>
      <c r="L109" s="344"/>
      <c r="M109" s="344"/>
      <c r="N109" s="344"/>
      <c r="O109" s="344"/>
      <c r="P109" s="344"/>
      <c r="Q109" s="344"/>
      <c r="R109" s="344"/>
      <c r="S109" s="344"/>
      <c r="T109" s="344"/>
      <c r="U109" s="344"/>
      <c r="V109" s="344"/>
      <c r="W109" s="344"/>
      <c r="X109" s="344"/>
      <c r="Y109" s="344"/>
      <c r="Z109" s="344"/>
      <c r="AA109" s="345"/>
      <c r="AB109" s="601">
        <v>2</v>
      </c>
      <c r="AC109" s="602"/>
      <c r="AD109" s="661">
        <v>60</v>
      </c>
      <c r="AE109" s="389"/>
      <c r="AF109" s="363">
        <v>26</v>
      </c>
      <c r="AG109" s="649">
        <v>26</v>
      </c>
      <c r="AH109" s="650"/>
      <c r="AI109" s="631">
        <v>0</v>
      </c>
      <c r="AJ109" s="663"/>
      <c r="AK109" s="631">
        <v>0</v>
      </c>
      <c r="AL109" s="663"/>
      <c r="AM109" s="631">
        <v>34</v>
      </c>
      <c r="AN109" s="601"/>
      <c r="AO109" s="288"/>
      <c r="AP109" s="290"/>
      <c r="AQ109" s="290"/>
      <c r="AR109" s="287"/>
      <c r="AS109" s="288"/>
      <c r="AT109" s="290"/>
      <c r="AU109" s="290"/>
      <c r="AV109" s="287"/>
      <c r="AW109" s="288"/>
      <c r="AX109" s="290"/>
      <c r="AY109" s="290"/>
      <c r="AZ109" s="287"/>
      <c r="BA109" s="284">
        <v>2</v>
      </c>
      <c r="BB109" s="290">
        <v>2</v>
      </c>
      <c r="BC109" s="280"/>
      <c r="BD109" s="281"/>
      <c r="BE109" s="641" t="s">
        <v>92</v>
      </c>
      <c r="BF109" s="601"/>
      <c r="BG109" s="601"/>
      <c r="BH109" s="602"/>
      <c r="BI109" s="63"/>
      <c r="BJ109" s="63"/>
    </row>
    <row r="110" spans="1:65" s="27" customFormat="1" ht="26.25" customHeight="1" thickBot="1">
      <c r="A110" s="506" t="s">
        <v>320</v>
      </c>
      <c r="B110" s="506"/>
      <c r="C110" s="506"/>
      <c r="D110" s="360" t="s">
        <v>286</v>
      </c>
      <c r="E110" s="360"/>
      <c r="F110" s="621" t="s">
        <v>307</v>
      </c>
      <c r="G110" s="622"/>
      <c r="H110" s="622"/>
      <c r="I110" s="622"/>
      <c r="J110" s="622"/>
      <c r="K110" s="622"/>
      <c r="L110" s="622"/>
      <c r="M110" s="622"/>
      <c r="N110" s="622"/>
      <c r="O110" s="622"/>
      <c r="P110" s="622"/>
      <c r="Q110" s="622"/>
      <c r="R110" s="622"/>
      <c r="S110" s="622"/>
      <c r="T110" s="622"/>
      <c r="U110" s="622"/>
      <c r="V110" s="622"/>
      <c r="W110" s="622"/>
      <c r="X110" s="622"/>
      <c r="Y110" s="622"/>
      <c r="Z110" s="622"/>
      <c r="AA110" s="623"/>
      <c r="AB110" s="591"/>
      <c r="AC110" s="592"/>
      <c r="AD110" s="662"/>
      <c r="AE110" s="371"/>
      <c r="AF110" s="633"/>
      <c r="AG110" s="642"/>
      <c r="AH110" s="643"/>
      <c r="AI110" s="632"/>
      <c r="AJ110" s="646"/>
      <c r="AK110" s="632"/>
      <c r="AL110" s="646"/>
      <c r="AM110" s="632"/>
      <c r="AN110" s="591"/>
      <c r="AO110" s="289"/>
      <c r="AP110" s="291"/>
      <c r="AQ110" s="291"/>
      <c r="AR110" s="292"/>
      <c r="AS110" s="289"/>
      <c r="AT110" s="291"/>
      <c r="AU110" s="291"/>
      <c r="AV110" s="292"/>
      <c r="AW110" s="289"/>
      <c r="AX110" s="291"/>
      <c r="AY110" s="291"/>
      <c r="AZ110" s="292"/>
      <c r="BA110" s="284"/>
      <c r="BB110" s="290"/>
      <c r="BC110" s="280"/>
      <c r="BD110" s="282"/>
      <c r="BE110" s="634"/>
      <c r="BF110" s="591"/>
      <c r="BG110" s="591"/>
      <c r="BH110" s="592"/>
      <c r="BI110" s="63"/>
      <c r="BJ110" s="63"/>
    </row>
    <row r="111" spans="1:65" s="27" customFormat="1" ht="14.25" customHeight="1" thickBot="1">
      <c r="A111" s="587" t="s">
        <v>100</v>
      </c>
      <c r="B111" s="588"/>
      <c r="C111" s="588"/>
      <c r="D111" s="588"/>
      <c r="E111" s="588"/>
      <c r="F111" s="588"/>
      <c r="G111" s="588"/>
      <c r="H111" s="588"/>
      <c r="I111" s="588"/>
      <c r="J111" s="588"/>
      <c r="K111" s="588"/>
      <c r="L111" s="588"/>
      <c r="M111" s="588"/>
      <c r="N111" s="588"/>
      <c r="O111" s="588"/>
      <c r="P111" s="588"/>
      <c r="Q111" s="588"/>
      <c r="R111" s="588"/>
      <c r="S111" s="588"/>
      <c r="T111" s="588"/>
      <c r="U111" s="588"/>
      <c r="V111" s="588"/>
      <c r="W111" s="588"/>
      <c r="X111" s="588"/>
      <c r="Y111" s="588"/>
      <c r="Z111" s="588"/>
      <c r="AA111" s="589"/>
      <c r="AB111" s="473">
        <v>34</v>
      </c>
      <c r="AC111" s="474"/>
      <c r="AD111" s="473">
        <f>SUM(AD115:AE119,AD112,AD113)</f>
        <v>1020</v>
      </c>
      <c r="AE111" s="626"/>
      <c r="AF111" s="224">
        <v>0</v>
      </c>
      <c r="AG111" s="624">
        <v>0</v>
      </c>
      <c r="AH111" s="624"/>
      <c r="AI111" s="624">
        <v>0</v>
      </c>
      <c r="AJ111" s="624"/>
      <c r="AK111" s="624">
        <f t="shared" ref="AK111" si="7">AK115+AK116+AK120</f>
        <v>0</v>
      </c>
      <c r="AL111" s="624"/>
      <c r="AM111" s="473">
        <v>0</v>
      </c>
      <c r="AN111" s="474"/>
      <c r="AO111" s="257">
        <v>0</v>
      </c>
      <c r="AP111" s="258">
        <v>0</v>
      </c>
      <c r="AQ111" s="258">
        <v>0</v>
      </c>
      <c r="AR111" s="259">
        <v>0</v>
      </c>
      <c r="AS111" s="258">
        <v>0</v>
      </c>
      <c r="AT111" s="258">
        <v>0</v>
      </c>
      <c r="AU111" s="258">
        <v>0</v>
      </c>
      <c r="AV111" s="259">
        <v>0</v>
      </c>
      <c r="AW111" s="258">
        <v>2</v>
      </c>
      <c r="AX111" s="258">
        <v>0</v>
      </c>
      <c r="AY111" s="258">
        <v>2</v>
      </c>
      <c r="AZ111" s="259">
        <v>0</v>
      </c>
      <c r="BA111" s="258">
        <v>2</v>
      </c>
      <c r="BB111" s="258">
        <v>0</v>
      </c>
      <c r="BC111" s="258">
        <v>28</v>
      </c>
      <c r="BD111" s="225">
        <f>BD115+BD116+BD120</f>
        <v>0</v>
      </c>
      <c r="BE111" s="637"/>
      <c r="BF111" s="624"/>
      <c r="BG111" s="624"/>
      <c r="BH111" s="474"/>
      <c r="BI111" s="63"/>
      <c r="BJ111" s="63"/>
      <c r="BK111" s="63"/>
    </row>
    <row r="112" spans="1:65" s="27" customFormat="1" ht="14.25" customHeight="1">
      <c r="A112" s="615"/>
      <c r="B112" s="617"/>
      <c r="C112" s="616"/>
      <c r="D112" s="615"/>
      <c r="E112" s="616"/>
      <c r="F112" s="658" t="s">
        <v>252</v>
      </c>
      <c r="G112" s="659"/>
      <c r="H112" s="659"/>
      <c r="I112" s="659"/>
      <c r="J112" s="659"/>
      <c r="K112" s="659"/>
      <c r="L112" s="659"/>
      <c r="M112" s="659"/>
      <c r="N112" s="659"/>
      <c r="O112" s="659"/>
      <c r="P112" s="659"/>
      <c r="Q112" s="659"/>
      <c r="R112" s="659"/>
      <c r="S112" s="659"/>
      <c r="T112" s="659"/>
      <c r="U112" s="659"/>
      <c r="V112" s="659"/>
      <c r="W112" s="659"/>
      <c r="X112" s="659"/>
      <c r="Y112" s="659"/>
      <c r="Z112" s="659"/>
      <c r="AA112" s="660"/>
      <c r="AB112" s="367">
        <v>2</v>
      </c>
      <c r="AC112" s="368"/>
      <c r="AD112" s="367">
        <v>60</v>
      </c>
      <c r="AE112" s="367"/>
      <c r="AF112" s="198">
        <v>0</v>
      </c>
      <c r="AG112" s="374">
        <v>0</v>
      </c>
      <c r="AH112" s="372"/>
      <c r="AI112" s="374">
        <v>0</v>
      </c>
      <c r="AJ112" s="372"/>
      <c r="AK112" s="374">
        <v>0</v>
      </c>
      <c r="AL112" s="372"/>
      <c r="AM112" s="654">
        <v>60</v>
      </c>
      <c r="AN112" s="655"/>
      <c r="AO112" s="196"/>
      <c r="AP112" s="196"/>
      <c r="AQ112" s="196"/>
      <c r="AR112" s="204"/>
      <c r="AS112" s="196"/>
      <c r="AT112" s="196"/>
      <c r="AU112" s="196"/>
      <c r="AV112" s="204"/>
      <c r="AW112" s="196">
        <v>2</v>
      </c>
      <c r="AX112" s="196"/>
      <c r="AY112" s="196"/>
      <c r="AZ112" s="204"/>
      <c r="BA112" s="196"/>
      <c r="BB112" s="196"/>
      <c r="BC112" s="196"/>
      <c r="BD112" s="204"/>
      <c r="BE112" s="656" t="s">
        <v>260</v>
      </c>
      <c r="BF112" s="403"/>
      <c r="BG112" s="403"/>
      <c r="BH112" s="404"/>
      <c r="BI112" s="63"/>
      <c r="BJ112" s="63"/>
      <c r="BK112" s="63"/>
    </row>
    <row r="113" spans="1:64" s="137" customFormat="1" ht="38.25" customHeight="1">
      <c r="A113" s="618"/>
      <c r="B113" s="619"/>
      <c r="C113" s="620"/>
      <c r="D113" s="618"/>
      <c r="E113" s="620"/>
      <c r="F113" s="395" t="s">
        <v>253</v>
      </c>
      <c r="G113" s="396"/>
      <c r="H113" s="396"/>
      <c r="I113" s="396"/>
      <c r="J113" s="396"/>
      <c r="K113" s="396"/>
      <c r="L113" s="396"/>
      <c r="M113" s="396"/>
      <c r="N113" s="396"/>
      <c r="O113" s="396"/>
      <c r="P113" s="396"/>
      <c r="Q113" s="396"/>
      <c r="R113" s="396"/>
      <c r="S113" s="396"/>
      <c r="T113" s="396"/>
      <c r="U113" s="396"/>
      <c r="V113" s="396"/>
      <c r="W113" s="396"/>
      <c r="X113" s="396"/>
      <c r="Y113" s="396"/>
      <c r="Z113" s="396"/>
      <c r="AA113" s="397"/>
      <c r="AB113" s="417">
        <v>2</v>
      </c>
      <c r="AC113" s="418"/>
      <c r="AD113" s="417">
        <v>60</v>
      </c>
      <c r="AE113" s="416"/>
      <c r="AF113" s="260">
        <v>0</v>
      </c>
      <c r="AG113" s="374">
        <v>0</v>
      </c>
      <c r="AH113" s="372"/>
      <c r="AI113" s="374">
        <v>0</v>
      </c>
      <c r="AJ113" s="372"/>
      <c r="AK113" s="374">
        <v>0</v>
      </c>
      <c r="AL113" s="372"/>
      <c r="AM113" s="415">
        <v>60</v>
      </c>
      <c r="AN113" s="418"/>
      <c r="AO113" s="140"/>
      <c r="AP113" s="140"/>
      <c r="AQ113" s="140"/>
      <c r="AR113" s="162"/>
      <c r="AS113" s="140"/>
      <c r="AT113" s="140"/>
      <c r="AU113" s="140"/>
      <c r="AV113" s="162"/>
      <c r="AW113" s="140"/>
      <c r="AX113" s="140"/>
      <c r="AY113" s="140">
        <v>2</v>
      </c>
      <c r="AZ113" s="162"/>
      <c r="BA113" s="140"/>
      <c r="BB113" s="140"/>
      <c r="BC113" s="140"/>
      <c r="BD113" s="162"/>
      <c r="BE113" s="651" t="s">
        <v>260</v>
      </c>
      <c r="BF113" s="652"/>
      <c r="BG113" s="652"/>
      <c r="BH113" s="653"/>
      <c r="BI113" s="136"/>
      <c r="BJ113" s="136"/>
      <c r="BK113" s="136"/>
    </row>
    <row r="114" spans="1:64" s="137" customFormat="1" ht="15.75" customHeight="1">
      <c r="A114" s="226"/>
      <c r="B114" s="227"/>
      <c r="C114" s="228"/>
      <c r="D114" s="226"/>
      <c r="E114" s="228"/>
      <c r="F114" s="229"/>
      <c r="G114" s="229"/>
      <c r="H114" s="229"/>
      <c r="I114" s="229"/>
      <c r="J114" s="229"/>
      <c r="K114" s="229"/>
      <c r="L114" s="229"/>
      <c r="M114" s="229"/>
      <c r="N114" s="229"/>
      <c r="O114" s="229"/>
      <c r="P114" s="229"/>
      <c r="Q114" s="229"/>
      <c r="R114" s="229"/>
      <c r="S114" s="229"/>
      <c r="T114" s="229"/>
      <c r="U114" s="229"/>
      <c r="V114" s="229"/>
      <c r="W114" s="229"/>
      <c r="X114" s="229"/>
      <c r="Y114" s="229"/>
      <c r="Z114" s="229"/>
      <c r="AA114" s="230"/>
      <c r="AB114" s="231"/>
      <c r="AC114" s="232"/>
      <c r="AD114" s="231"/>
      <c r="AE114" s="233"/>
      <c r="AF114" s="234"/>
      <c r="AG114" s="231"/>
      <c r="AH114" s="233"/>
      <c r="AI114" s="235"/>
      <c r="AJ114" s="236"/>
      <c r="AK114" s="235"/>
      <c r="AL114" s="236"/>
      <c r="AM114" s="237"/>
      <c r="AN114" s="237"/>
      <c r="AO114" s="236"/>
      <c r="AP114" s="236"/>
      <c r="AQ114" s="236"/>
      <c r="AR114" s="238"/>
      <c r="AS114" s="236"/>
      <c r="AT114" s="236"/>
      <c r="AU114" s="236"/>
      <c r="AV114" s="238"/>
      <c r="AW114" s="236"/>
      <c r="AX114" s="236"/>
      <c r="AY114" s="236"/>
      <c r="AZ114" s="238"/>
      <c r="BA114" s="236"/>
      <c r="BB114" s="236"/>
      <c r="BC114" s="236"/>
      <c r="BD114" s="238"/>
      <c r="BE114" s="239"/>
      <c r="BF114" s="240"/>
      <c r="BG114" s="240"/>
      <c r="BH114" s="241"/>
      <c r="BI114" s="136"/>
      <c r="BJ114" s="136"/>
      <c r="BK114" s="136"/>
    </row>
    <row r="115" spans="1:64" s="27" customFormat="1" ht="10.5" customHeight="1">
      <c r="A115" s="381"/>
      <c r="B115" s="387"/>
      <c r="C115" s="382"/>
      <c r="D115" s="381"/>
      <c r="E115" s="382"/>
      <c r="F115" s="344" t="s">
        <v>254</v>
      </c>
      <c r="G115" s="344"/>
      <c r="H115" s="344"/>
      <c r="I115" s="344"/>
      <c r="J115" s="344"/>
      <c r="K115" s="344"/>
      <c r="L115" s="344"/>
      <c r="M115" s="344"/>
      <c r="N115" s="344"/>
      <c r="O115" s="344"/>
      <c r="P115" s="344"/>
      <c r="Q115" s="344"/>
      <c r="R115" s="344"/>
      <c r="S115" s="344"/>
      <c r="T115" s="344"/>
      <c r="U115" s="344"/>
      <c r="V115" s="344"/>
      <c r="W115" s="344"/>
      <c r="X115" s="344"/>
      <c r="Y115" s="344"/>
      <c r="Z115" s="344"/>
      <c r="AA115" s="345"/>
      <c r="AB115" s="372">
        <v>2</v>
      </c>
      <c r="AC115" s="657"/>
      <c r="AD115" s="356">
        <v>60</v>
      </c>
      <c r="AE115" s="362"/>
      <c r="AF115" s="260">
        <v>0</v>
      </c>
      <c r="AG115" s="374">
        <v>0</v>
      </c>
      <c r="AH115" s="372"/>
      <c r="AI115" s="374">
        <v>0</v>
      </c>
      <c r="AJ115" s="372"/>
      <c r="AK115" s="374">
        <v>0</v>
      </c>
      <c r="AL115" s="372"/>
      <c r="AM115" s="381">
        <v>60</v>
      </c>
      <c r="AN115" s="382"/>
      <c r="AO115" s="159"/>
      <c r="AP115" s="143"/>
      <c r="AQ115" s="143"/>
      <c r="AR115" s="157"/>
      <c r="AS115" s="141"/>
      <c r="AT115" s="143"/>
      <c r="AU115" s="143"/>
      <c r="AV115" s="157"/>
      <c r="AW115" s="141"/>
      <c r="AX115" s="143"/>
      <c r="AY115" s="143"/>
      <c r="AZ115" s="157"/>
      <c r="BA115" s="141">
        <v>2</v>
      </c>
      <c r="BB115" s="143"/>
      <c r="BC115" s="143"/>
      <c r="BD115" s="157"/>
      <c r="BE115" s="638" t="s">
        <v>15</v>
      </c>
      <c r="BF115" s="639"/>
      <c r="BG115" s="639"/>
      <c r="BH115" s="640"/>
      <c r="BI115" s="63"/>
      <c r="BJ115" s="63"/>
      <c r="BK115" s="63"/>
    </row>
    <row r="116" spans="1:64" s="27" customFormat="1" ht="11.25" hidden="1" customHeight="1">
      <c r="A116" s="134"/>
      <c r="B116" s="135"/>
      <c r="C116" s="135"/>
      <c r="D116" s="139"/>
      <c r="E116" s="138"/>
      <c r="F116" s="344"/>
      <c r="G116" s="344"/>
      <c r="H116" s="344"/>
      <c r="I116" s="344"/>
      <c r="J116" s="344"/>
      <c r="K116" s="344"/>
      <c r="L116" s="344"/>
      <c r="M116" s="344"/>
      <c r="N116" s="344"/>
      <c r="O116" s="344"/>
      <c r="P116" s="344"/>
      <c r="Q116" s="344"/>
      <c r="R116" s="344"/>
      <c r="S116" s="344"/>
      <c r="T116" s="344"/>
      <c r="U116" s="344"/>
      <c r="V116" s="344"/>
      <c r="W116" s="344"/>
      <c r="X116" s="344"/>
      <c r="Y116" s="344"/>
      <c r="Z116" s="344"/>
      <c r="AA116" s="345"/>
      <c r="AB116" s="387">
        <v>0</v>
      </c>
      <c r="AC116" s="384"/>
      <c r="AD116" s="341"/>
      <c r="AE116" s="317"/>
      <c r="AF116" s="168"/>
      <c r="AG116" s="381"/>
      <c r="AH116" s="382"/>
      <c r="AI116" s="381"/>
      <c r="AJ116" s="382"/>
      <c r="AK116" s="381"/>
      <c r="AL116" s="382"/>
      <c r="AM116" s="381"/>
      <c r="AN116" s="384"/>
      <c r="AO116" s="159"/>
      <c r="AP116" s="143"/>
      <c r="AQ116" s="143"/>
      <c r="AR116" s="157"/>
      <c r="AS116" s="141"/>
      <c r="AT116" s="143"/>
      <c r="AU116" s="143"/>
      <c r="AV116" s="157"/>
      <c r="AW116" s="141"/>
      <c r="AX116" s="143"/>
      <c r="AY116" s="143"/>
      <c r="AZ116" s="157"/>
      <c r="BA116" s="141"/>
      <c r="BB116" s="143"/>
      <c r="BC116" s="143"/>
      <c r="BD116" s="157"/>
      <c r="BE116" s="422" t="s">
        <v>15</v>
      </c>
      <c r="BF116" s="423"/>
      <c r="BG116" s="423"/>
      <c r="BH116" s="424"/>
      <c r="BI116" s="63"/>
      <c r="BJ116" s="63"/>
      <c r="BK116" s="63"/>
    </row>
    <row r="117" spans="1:64" s="27" customFormat="1" ht="11.25" customHeight="1">
      <c r="A117" s="381"/>
      <c r="B117" s="387"/>
      <c r="C117" s="382"/>
      <c r="D117" s="381"/>
      <c r="E117" s="382"/>
      <c r="F117" s="344" t="s">
        <v>255</v>
      </c>
      <c r="G117" s="344"/>
      <c r="H117" s="344"/>
      <c r="I117" s="344"/>
      <c r="J117" s="344"/>
      <c r="K117" s="344"/>
      <c r="L117" s="344"/>
      <c r="M117" s="344"/>
      <c r="N117" s="344"/>
      <c r="O117" s="344"/>
      <c r="P117" s="344"/>
      <c r="Q117" s="344"/>
      <c r="R117" s="344"/>
      <c r="S117" s="344"/>
      <c r="T117" s="344"/>
      <c r="U117" s="344"/>
      <c r="V117" s="344"/>
      <c r="W117" s="344"/>
      <c r="X117" s="344"/>
      <c r="Y117" s="344"/>
      <c r="Z117" s="344"/>
      <c r="AA117" s="345"/>
      <c r="AB117" s="382">
        <v>4</v>
      </c>
      <c r="AC117" s="590"/>
      <c r="AD117" s="317">
        <v>120</v>
      </c>
      <c r="AE117" s="312"/>
      <c r="AF117" s="260">
        <v>0</v>
      </c>
      <c r="AG117" s="374">
        <v>0</v>
      </c>
      <c r="AH117" s="372"/>
      <c r="AI117" s="374">
        <v>0</v>
      </c>
      <c r="AJ117" s="372"/>
      <c r="AK117" s="374">
        <v>0</v>
      </c>
      <c r="AL117" s="372"/>
      <c r="AM117" s="381">
        <v>120</v>
      </c>
      <c r="AN117" s="382"/>
      <c r="AO117" s="159"/>
      <c r="AP117" s="143"/>
      <c r="AQ117" s="143"/>
      <c r="AR117" s="157"/>
      <c r="AS117" s="141"/>
      <c r="AT117" s="143"/>
      <c r="AU117" s="143"/>
      <c r="AV117" s="157"/>
      <c r="AW117" s="141"/>
      <c r="AX117" s="143"/>
      <c r="AY117" s="143"/>
      <c r="AZ117" s="157"/>
      <c r="BA117" s="141"/>
      <c r="BB117" s="143"/>
      <c r="BC117" s="143">
        <v>4</v>
      </c>
      <c r="BD117" s="157"/>
      <c r="BE117" s="459" t="s">
        <v>261</v>
      </c>
      <c r="BF117" s="460"/>
      <c r="BG117" s="460"/>
      <c r="BH117" s="461"/>
      <c r="BI117" s="63"/>
      <c r="BJ117" s="63"/>
      <c r="BK117" s="63"/>
    </row>
    <row r="118" spans="1:64" s="27" customFormat="1" ht="11.25" customHeight="1">
      <c r="A118" s="381"/>
      <c r="B118" s="387"/>
      <c r="C118" s="382"/>
      <c r="D118" s="381"/>
      <c r="E118" s="382"/>
      <c r="F118" s="344" t="s">
        <v>256</v>
      </c>
      <c r="G118" s="344"/>
      <c r="H118" s="344"/>
      <c r="I118" s="344"/>
      <c r="J118" s="344"/>
      <c r="K118" s="344"/>
      <c r="L118" s="344"/>
      <c r="M118" s="344"/>
      <c r="N118" s="344"/>
      <c r="O118" s="344"/>
      <c r="P118" s="344"/>
      <c r="Q118" s="344"/>
      <c r="R118" s="344"/>
      <c r="S118" s="344"/>
      <c r="T118" s="344"/>
      <c r="U118" s="344"/>
      <c r="V118" s="344"/>
      <c r="W118" s="344"/>
      <c r="X118" s="344"/>
      <c r="Y118" s="344"/>
      <c r="Z118" s="344"/>
      <c r="AA118" s="345"/>
      <c r="AB118" s="382">
        <v>4</v>
      </c>
      <c r="AC118" s="590"/>
      <c r="AD118" s="317">
        <v>120</v>
      </c>
      <c r="AE118" s="312"/>
      <c r="AF118" s="260">
        <v>0</v>
      </c>
      <c r="AG118" s="374">
        <v>0</v>
      </c>
      <c r="AH118" s="372"/>
      <c r="AI118" s="374">
        <v>0</v>
      </c>
      <c r="AJ118" s="372"/>
      <c r="AK118" s="374">
        <v>0</v>
      </c>
      <c r="AL118" s="372"/>
      <c r="AM118" s="381">
        <v>120</v>
      </c>
      <c r="AN118" s="382"/>
      <c r="AO118" s="159"/>
      <c r="AP118" s="143"/>
      <c r="AQ118" s="143"/>
      <c r="AR118" s="157"/>
      <c r="AS118" s="141"/>
      <c r="AT118" s="143"/>
      <c r="AU118" s="143"/>
      <c r="AV118" s="157"/>
      <c r="AW118" s="141"/>
      <c r="AX118" s="143"/>
      <c r="AY118" s="143"/>
      <c r="AZ118" s="157"/>
      <c r="BA118" s="141"/>
      <c r="BB118" s="143"/>
      <c r="BC118" s="143">
        <v>4</v>
      </c>
      <c r="BD118" s="157"/>
      <c r="BE118" s="459" t="s">
        <v>261</v>
      </c>
      <c r="BF118" s="460"/>
      <c r="BG118" s="460"/>
      <c r="BH118" s="461"/>
      <c r="BI118" s="63"/>
      <c r="BJ118" s="63"/>
      <c r="BK118" s="63"/>
    </row>
    <row r="119" spans="1:64" s="27" customFormat="1" ht="10.5" customHeight="1" thickBot="1">
      <c r="A119" s="388"/>
      <c r="B119" s="604"/>
      <c r="C119" s="389"/>
      <c r="D119" s="388"/>
      <c r="E119" s="389"/>
      <c r="F119" s="503" t="s">
        <v>257</v>
      </c>
      <c r="G119" s="503"/>
      <c r="H119" s="503"/>
      <c r="I119" s="503"/>
      <c r="J119" s="503"/>
      <c r="K119" s="503"/>
      <c r="L119" s="503"/>
      <c r="M119" s="503"/>
      <c r="N119" s="503"/>
      <c r="O119" s="503"/>
      <c r="P119" s="503"/>
      <c r="Q119" s="503"/>
      <c r="R119" s="503"/>
      <c r="S119" s="503"/>
      <c r="T119" s="503"/>
      <c r="U119" s="503"/>
      <c r="V119" s="503"/>
      <c r="W119" s="503"/>
      <c r="X119" s="503"/>
      <c r="Y119" s="503"/>
      <c r="Z119" s="503"/>
      <c r="AA119" s="504"/>
      <c r="AB119" s="389">
        <v>20</v>
      </c>
      <c r="AC119" s="446"/>
      <c r="AD119" s="352">
        <v>600</v>
      </c>
      <c r="AE119" s="360"/>
      <c r="AF119" s="260">
        <v>0</v>
      </c>
      <c r="AG119" s="374">
        <v>0</v>
      </c>
      <c r="AH119" s="372"/>
      <c r="AI119" s="374">
        <v>0</v>
      </c>
      <c r="AJ119" s="372"/>
      <c r="AK119" s="374">
        <v>0</v>
      </c>
      <c r="AL119" s="372"/>
      <c r="AM119" s="388">
        <v>600</v>
      </c>
      <c r="AN119" s="389"/>
      <c r="AO119" s="222"/>
      <c r="AP119" s="197"/>
      <c r="AQ119" s="197"/>
      <c r="AR119" s="213"/>
      <c r="AS119" s="195"/>
      <c r="AT119" s="197"/>
      <c r="AU119" s="197"/>
      <c r="AV119" s="213"/>
      <c r="AW119" s="195"/>
      <c r="AX119" s="197"/>
      <c r="AY119" s="197"/>
      <c r="AZ119" s="213"/>
      <c r="BA119" s="195"/>
      <c r="BB119" s="197"/>
      <c r="BC119" s="197">
        <v>20</v>
      </c>
      <c r="BD119" s="213"/>
      <c r="BE119" s="443" t="s">
        <v>262</v>
      </c>
      <c r="BF119" s="444"/>
      <c r="BG119" s="444"/>
      <c r="BH119" s="445"/>
      <c r="BI119" s="63"/>
      <c r="BJ119" s="63"/>
      <c r="BK119" s="63"/>
    </row>
    <row r="120" spans="1:64" s="29" customFormat="1" ht="15" customHeight="1" thickBot="1">
      <c r="A120" s="452" t="s">
        <v>103</v>
      </c>
      <c r="B120" s="450"/>
      <c r="C120" s="450"/>
      <c r="D120" s="450"/>
      <c r="E120" s="450"/>
      <c r="F120" s="450"/>
      <c r="G120" s="450"/>
      <c r="H120" s="450"/>
      <c r="I120" s="450"/>
      <c r="J120" s="450"/>
      <c r="K120" s="450"/>
      <c r="L120" s="450"/>
      <c r="M120" s="450"/>
      <c r="N120" s="450"/>
      <c r="O120" s="450"/>
      <c r="P120" s="450"/>
      <c r="Q120" s="450"/>
      <c r="R120" s="450"/>
      <c r="S120" s="450"/>
      <c r="T120" s="450"/>
      <c r="U120" s="450"/>
      <c r="V120" s="450"/>
      <c r="W120" s="450"/>
      <c r="X120" s="450"/>
      <c r="Y120" s="450"/>
      <c r="Z120" s="450"/>
      <c r="AA120" s="451"/>
      <c r="AB120" s="450">
        <f>SUM(AB115:AC119,AB112:AC113,AB99:AC110,AB52:AC97,AB40:AC49,AB28:AC38)</f>
        <v>240</v>
      </c>
      <c r="AC120" s="451"/>
      <c r="AD120" s="452">
        <f>SUM(AD115:AE119,AD112:AE113,AD99:AE110,AD52:AE97,AD40:AE49,AD28:AE38)</f>
        <v>7200</v>
      </c>
      <c r="AE120" s="453"/>
      <c r="AF120" s="262">
        <f>SUM(AF115,AF112:AF113,AF99:AF110,AF52:AF97,AF40:AF49,AF28:AF37)</f>
        <v>2956</v>
      </c>
      <c r="AG120" s="450">
        <f t="shared" ref="AG120" si="8">SUM(AG115,AG112:AG113,AG99:AG110,AG52:AG97,AG40:AG49,AG28:AG37)</f>
        <v>1410</v>
      </c>
      <c r="AH120" s="453"/>
      <c r="AI120" s="454">
        <f>SUM(AI112:AJ119,AI99:AJ110,AI52:AJ97,AI40:AJ49,AI28:AJ38)</f>
        <v>1546</v>
      </c>
      <c r="AJ120" s="455"/>
      <c r="AK120" s="454">
        <f>SUM(AK112:AL119,AK99:AL110,AK52:AL97,AK40:AL49,AK28:AL38)</f>
        <v>0</v>
      </c>
      <c r="AL120" s="455"/>
      <c r="AM120" s="454">
        <f>SUM(AM115:AN119,AM112:AN113,AM99:AN110,AM52:AN97,AM40:AN49,AM28:AN37)</f>
        <v>4244</v>
      </c>
      <c r="AN120" s="456"/>
      <c r="AO120" s="242">
        <f>SUM(AO112:AO119,AO99:AO110,AO52:AO97,AO40:AO49,AO28:AO38)</f>
        <v>30</v>
      </c>
      <c r="AP120" s="242">
        <f t="shared" ref="AP120:BD120" si="9">SUM(AP112:AP119,AP99:AP110,AP52:AP97,AP40:AP49,AP28:AP38)</f>
        <v>30</v>
      </c>
      <c r="AQ120" s="242">
        <f t="shared" si="9"/>
        <v>30</v>
      </c>
      <c r="AR120" s="242">
        <f t="shared" si="9"/>
        <v>30</v>
      </c>
      <c r="AS120" s="242">
        <f t="shared" si="9"/>
        <v>30</v>
      </c>
      <c r="AT120" s="242">
        <f t="shared" si="9"/>
        <v>30</v>
      </c>
      <c r="AU120" s="242">
        <f t="shared" si="9"/>
        <v>30</v>
      </c>
      <c r="AV120" s="242">
        <f t="shared" si="9"/>
        <v>30</v>
      </c>
      <c r="AW120" s="242">
        <f t="shared" si="9"/>
        <v>30</v>
      </c>
      <c r="AX120" s="242">
        <f t="shared" si="9"/>
        <v>28</v>
      </c>
      <c r="AY120" s="242">
        <f t="shared" si="9"/>
        <v>30</v>
      </c>
      <c r="AZ120" s="242">
        <f t="shared" si="9"/>
        <v>28</v>
      </c>
      <c r="BA120" s="242">
        <f t="shared" si="9"/>
        <v>32</v>
      </c>
      <c r="BB120" s="242">
        <f t="shared" si="9"/>
        <v>28</v>
      </c>
      <c r="BC120" s="242">
        <f t="shared" si="9"/>
        <v>28</v>
      </c>
      <c r="BD120" s="242">
        <f t="shared" si="9"/>
        <v>0</v>
      </c>
      <c r="BE120" s="447"/>
      <c r="BF120" s="448"/>
      <c r="BG120" s="448"/>
      <c r="BH120" s="449"/>
      <c r="BI120" s="145"/>
      <c r="BJ120" s="63"/>
      <c r="BK120" s="145"/>
    </row>
    <row r="121" spans="1:64" ht="12" customHeight="1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1"/>
      <c r="AC121" s="31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  <c r="AS121" s="32"/>
      <c r="AT121" s="32"/>
      <c r="AU121" s="32"/>
      <c r="AV121" s="32"/>
      <c r="AW121" s="32"/>
      <c r="AX121" s="32"/>
      <c r="AY121" s="32"/>
      <c r="AZ121" s="32"/>
      <c r="BA121" s="32"/>
      <c r="BB121" s="32"/>
      <c r="BC121" s="32"/>
      <c r="BD121" s="32"/>
      <c r="BE121" s="33"/>
      <c r="BF121" s="41"/>
      <c r="BG121" s="41"/>
      <c r="BH121" s="41"/>
      <c r="BJ121" s="41"/>
    </row>
    <row r="122" spans="1:64" ht="12" customHeight="1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5"/>
      <c r="AC122" s="35"/>
      <c r="AD122" s="36"/>
      <c r="AE122" s="36"/>
      <c r="AF122" s="36"/>
      <c r="AG122" s="36"/>
      <c r="AH122" s="36"/>
      <c r="AI122" s="36"/>
      <c r="AJ122" s="36"/>
      <c r="AK122" s="32"/>
      <c r="AL122" s="32"/>
      <c r="AM122" s="32"/>
      <c r="AN122" s="32"/>
      <c r="AO122" s="32"/>
      <c r="AP122" s="32"/>
      <c r="AQ122" s="32"/>
      <c r="AR122" s="32"/>
      <c r="AS122" s="32"/>
      <c r="AT122" s="32"/>
      <c r="AU122" s="32"/>
      <c r="AV122" s="32"/>
      <c r="AW122" s="32"/>
      <c r="AX122" s="32"/>
      <c r="AY122" s="32"/>
      <c r="AZ122" s="32"/>
      <c r="BA122" s="32"/>
      <c r="BB122" s="32"/>
      <c r="BC122" s="32"/>
      <c r="BD122" s="32"/>
      <c r="BE122" s="30"/>
    </row>
    <row r="123" spans="1:64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8"/>
      <c r="AB123" s="39"/>
      <c r="AC123" s="39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0"/>
      <c r="AQ123" s="40"/>
      <c r="AR123" s="40"/>
      <c r="AS123" s="40"/>
      <c r="AT123" s="40"/>
      <c r="AU123" s="40"/>
      <c r="AV123" s="40"/>
      <c r="AW123" s="40"/>
      <c r="AX123" s="40"/>
      <c r="AY123" s="40"/>
      <c r="AZ123" s="40"/>
      <c r="BA123" s="40"/>
      <c r="BB123" s="40"/>
      <c r="BC123" s="40"/>
      <c r="BD123" s="40"/>
      <c r="BE123" s="37"/>
    </row>
    <row r="124" spans="1:64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9"/>
      <c r="AC124" s="39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0"/>
      <c r="AQ124" s="40"/>
      <c r="AR124" s="40"/>
      <c r="AS124" s="40"/>
      <c r="AT124" s="40"/>
      <c r="AU124" s="40"/>
      <c r="AV124" s="40"/>
      <c r="AW124" s="40"/>
      <c r="AX124" s="40"/>
      <c r="AY124" s="40"/>
      <c r="AZ124" s="40"/>
      <c r="BA124" s="40"/>
      <c r="BB124" s="40"/>
      <c r="BC124" s="40"/>
      <c r="BD124" s="40"/>
      <c r="BE124" s="37"/>
    </row>
    <row r="125" spans="1:64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2"/>
      <c r="AC125" s="42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1"/>
    </row>
    <row r="126" spans="1:64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2"/>
      <c r="AC126" s="42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1"/>
    </row>
    <row r="127" spans="1:64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9"/>
      <c r="AC127" s="39"/>
      <c r="AD127" s="40"/>
      <c r="AE127" s="40"/>
      <c r="AF127" s="40"/>
      <c r="AG127" s="40"/>
      <c r="AH127" s="40"/>
      <c r="BL127" s="41"/>
    </row>
    <row r="128" spans="1:64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9"/>
      <c r="AC128" s="39"/>
      <c r="AD128" s="40"/>
      <c r="AE128" s="40"/>
      <c r="AF128" s="40"/>
      <c r="AG128" s="40"/>
      <c r="AH128" s="40"/>
    </row>
    <row r="129" spans="1:57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9"/>
      <c r="AC129" s="39"/>
      <c r="AD129" s="40"/>
      <c r="AE129" s="40"/>
      <c r="AF129" s="40"/>
      <c r="AG129" s="40"/>
      <c r="AH129" s="40"/>
    </row>
    <row r="130" spans="1:57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9"/>
      <c r="AC130" s="39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  <c r="AS130" s="40"/>
      <c r="AT130" s="40"/>
      <c r="AU130" s="40"/>
      <c r="AV130" s="40"/>
      <c r="AW130" s="40"/>
      <c r="AX130" s="40"/>
      <c r="AY130" s="40"/>
      <c r="AZ130" s="40"/>
      <c r="BA130" s="40"/>
      <c r="BB130" s="40"/>
      <c r="BC130" s="40"/>
      <c r="BD130" s="40"/>
      <c r="BE130" s="37"/>
    </row>
    <row r="131" spans="1:57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  <c r="BC131" s="40"/>
      <c r="BD131" s="40"/>
      <c r="BE131" s="37"/>
    </row>
    <row r="132" spans="1:57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40"/>
      <c r="AT132" s="40"/>
      <c r="AU132" s="40"/>
      <c r="AV132" s="40"/>
      <c r="AW132" s="40"/>
      <c r="AX132" s="40"/>
      <c r="AY132" s="40"/>
      <c r="AZ132" s="40"/>
      <c r="BA132" s="40"/>
      <c r="BB132" s="40"/>
      <c r="BC132" s="40"/>
      <c r="BD132" s="40"/>
      <c r="BE132" s="37"/>
    </row>
    <row r="133" spans="1:57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0"/>
      <c r="AR133" s="40"/>
      <c r="AS133" s="40"/>
      <c r="AT133" s="40"/>
      <c r="AU133" s="40"/>
      <c r="AV133" s="40"/>
      <c r="AW133" s="40"/>
      <c r="AX133" s="40"/>
      <c r="AY133" s="40"/>
      <c r="AZ133" s="40"/>
      <c r="BA133" s="40"/>
      <c r="BB133" s="40"/>
      <c r="BC133" s="40"/>
      <c r="BD133" s="40"/>
      <c r="BE133" s="37"/>
    </row>
    <row r="134" spans="1:57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  <c r="AS134" s="40"/>
      <c r="AT134" s="40"/>
      <c r="AU134" s="40"/>
      <c r="AV134" s="40"/>
      <c r="AW134" s="40"/>
      <c r="AX134" s="40"/>
      <c r="AY134" s="40"/>
      <c r="AZ134" s="40"/>
      <c r="BA134" s="40"/>
      <c r="BB134" s="40"/>
      <c r="BC134" s="40"/>
      <c r="BD134" s="40"/>
      <c r="BE134" s="37"/>
    </row>
    <row r="135" spans="1:57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40"/>
      <c r="BC135" s="40"/>
      <c r="BD135" s="40"/>
      <c r="BE135" s="37"/>
    </row>
    <row r="136" spans="1:57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40"/>
      <c r="AY136" s="40"/>
      <c r="AZ136" s="40"/>
      <c r="BA136" s="40"/>
      <c r="BB136" s="40"/>
      <c r="BC136" s="40"/>
      <c r="BD136" s="40"/>
      <c r="BE136" s="37"/>
    </row>
    <row r="137" spans="1:57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9"/>
      <c r="AC137" s="39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  <c r="AX137" s="40"/>
      <c r="AY137" s="40"/>
      <c r="AZ137" s="40"/>
      <c r="BA137" s="40"/>
      <c r="BB137" s="40"/>
      <c r="BC137" s="40"/>
      <c r="BD137" s="40"/>
      <c r="BE137" s="37"/>
    </row>
    <row r="138" spans="1:57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9"/>
      <c r="AC138" s="39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40"/>
      <c r="BD138" s="40"/>
      <c r="BE138" s="37"/>
    </row>
    <row r="139" spans="1:57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9"/>
      <c r="AC139" s="39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0"/>
      <c r="AR139" s="40"/>
      <c r="AS139" s="40"/>
      <c r="AT139" s="40"/>
      <c r="AU139" s="40"/>
      <c r="AV139" s="40"/>
      <c r="AW139" s="40"/>
      <c r="AX139" s="40"/>
      <c r="AY139" s="40"/>
      <c r="AZ139" s="40"/>
      <c r="BA139" s="40"/>
      <c r="BB139" s="40"/>
      <c r="BC139" s="40"/>
      <c r="BD139" s="40"/>
      <c r="BE139" s="37"/>
    </row>
    <row r="140" spans="1:57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9"/>
      <c r="AC140" s="39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0"/>
      <c r="AR140" s="40"/>
      <c r="AS140" s="40"/>
      <c r="AT140" s="40"/>
      <c r="AU140" s="40"/>
      <c r="AV140" s="40"/>
      <c r="AW140" s="40"/>
      <c r="AX140" s="40"/>
      <c r="AY140" s="40"/>
      <c r="AZ140" s="40"/>
      <c r="BA140" s="40"/>
      <c r="BB140" s="40"/>
      <c r="BC140" s="40"/>
      <c r="BD140" s="40"/>
      <c r="BE140" s="37"/>
    </row>
    <row r="141" spans="1:57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41"/>
    </row>
    <row r="142" spans="1:57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41"/>
    </row>
    <row r="143" spans="1:57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41"/>
    </row>
    <row r="144" spans="1:57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41"/>
    </row>
    <row r="145" spans="1:57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41"/>
    </row>
    <row r="146" spans="1:57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41"/>
    </row>
    <row r="147" spans="1:57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9"/>
      <c r="AC147" s="39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  <c r="AN147" s="40"/>
      <c r="AO147" s="40"/>
      <c r="AP147" s="40"/>
      <c r="AQ147" s="40"/>
      <c r="AR147" s="40"/>
      <c r="AS147" s="40"/>
      <c r="AT147" s="40"/>
      <c r="AU147" s="40"/>
      <c r="AV147" s="40"/>
      <c r="AW147" s="40"/>
      <c r="AX147" s="40"/>
      <c r="AY147" s="40"/>
      <c r="AZ147" s="40"/>
      <c r="BA147" s="40"/>
      <c r="BB147" s="40"/>
      <c r="BC147" s="40"/>
      <c r="BD147" s="40"/>
      <c r="BE147" s="37"/>
    </row>
    <row r="148" spans="1:57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9"/>
      <c r="AC148" s="39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  <c r="AO148" s="40"/>
      <c r="AP148" s="40"/>
      <c r="AQ148" s="40"/>
      <c r="AR148" s="40"/>
      <c r="AS148" s="40"/>
      <c r="AT148" s="40"/>
      <c r="AU148" s="40"/>
      <c r="AV148" s="40"/>
      <c r="AW148" s="40"/>
      <c r="AX148" s="40"/>
      <c r="AY148" s="40"/>
      <c r="AZ148" s="40"/>
      <c r="BA148" s="40"/>
      <c r="BB148" s="40"/>
      <c r="BC148" s="40"/>
      <c r="BD148" s="40"/>
      <c r="BE148" s="37"/>
    </row>
    <row r="149" spans="1:57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9"/>
      <c r="AC149" s="39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0"/>
      <c r="AV149" s="40"/>
      <c r="AW149" s="40"/>
      <c r="AX149" s="40"/>
      <c r="AY149" s="40"/>
      <c r="AZ149" s="40"/>
      <c r="BA149" s="40"/>
      <c r="BB149" s="40"/>
      <c r="BC149" s="40"/>
      <c r="BD149" s="40"/>
      <c r="BE149" s="37"/>
    </row>
    <row r="150" spans="1:57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9"/>
      <c r="AC150" s="39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  <c r="AO150" s="40"/>
      <c r="AP150" s="40"/>
      <c r="AQ150" s="40"/>
      <c r="AR150" s="40"/>
      <c r="AS150" s="40"/>
      <c r="AT150" s="40"/>
      <c r="AU150" s="40"/>
      <c r="AV150" s="40"/>
      <c r="AW150" s="40"/>
      <c r="AX150" s="40"/>
      <c r="AY150" s="40"/>
      <c r="AZ150" s="40"/>
      <c r="BA150" s="40"/>
      <c r="BB150" s="40"/>
      <c r="BC150" s="40"/>
      <c r="BD150" s="40"/>
      <c r="BE150" s="37"/>
    </row>
    <row r="151" spans="1:57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41"/>
    </row>
    <row r="152" spans="1:57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9"/>
      <c r="AC152" s="39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  <c r="AN152" s="40"/>
      <c r="AO152" s="40"/>
      <c r="AP152" s="40"/>
      <c r="AQ152" s="40"/>
      <c r="AR152" s="40"/>
      <c r="AS152" s="40"/>
      <c r="AT152" s="40"/>
      <c r="AU152" s="40"/>
      <c r="AV152" s="40"/>
      <c r="AW152" s="40"/>
      <c r="AX152" s="40"/>
      <c r="AY152" s="40"/>
      <c r="AZ152" s="40"/>
      <c r="BA152" s="40"/>
      <c r="BB152" s="40"/>
      <c r="BC152" s="40"/>
      <c r="BD152" s="40"/>
      <c r="BE152" s="37"/>
    </row>
    <row r="153" spans="1:57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9"/>
      <c r="AC153" s="39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  <c r="AN153" s="40"/>
      <c r="AO153" s="40"/>
      <c r="AP153" s="40"/>
      <c r="AQ153" s="40"/>
      <c r="AR153" s="40"/>
      <c r="AS153" s="40"/>
      <c r="AT153" s="40"/>
      <c r="AU153" s="40"/>
      <c r="AV153" s="40"/>
      <c r="AW153" s="40"/>
      <c r="AX153" s="40"/>
      <c r="AY153" s="40"/>
      <c r="AZ153" s="40"/>
      <c r="BA153" s="40"/>
      <c r="BB153" s="40"/>
      <c r="BC153" s="40"/>
      <c r="BD153" s="40"/>
      <c r="BE153" s="37"/>
    </row>
    <row r="154" spans="1:57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9"/>
      <c r="AC154" s="39"/>
      <c r="AD154" s="40"/>
      <c r="AE154" s="40"/>
      <c r="AF154" s="40"/>
      <c r="AG154" s="40"/>
      <c r="AH154" s="40"/>
      <c r="AI154" s="40"/>
      <c r="AJ154" s="40"/>
      <c r="AK154" s="40"/>
      <c r="AL154" s="40"/>
      <c r="AM154" s="40"/>
      <c r="AN154" s="40"/>
      <c r="AO154" s="40"/>
      <c r="AP154" s="40"/>
      <c r="AQ154" s="40"/>
      <c r="AR154" s="40"/>
      <c r="AS154" s="40"/>
      <c r="AT154" s="40"/>
      <c r="AU154" s="40"/>
      <c r="AV154" s="40"/>
      <c r="AW154" s="40"/>
      <c r="AX154" s="40"/>
      <c r="AY154" s="40"/>
      <c r="AZ154" s="40"/>
      <c r="BA154" s="40"/>
      <c r="BB154" s="40"/>
      <c r="BC154" s="40"/>
      <c r="BD154" s="40"/>
      <c r="BE154" s="37"/>
    </row>
    <row r="155" spans="1:57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9"/>
      <c r="AC155" s="39"/>
      <c r="AD155" s="40"/>
      <c r="AE155" s="40"/>
      <c r="AF155" s="40"/>
      <c r="AG155" s="40"/>
      <c r="AH155" s="40"/>
      <c r="AI155" s="40"/>
      <c r="AJ155" s="40"/>
      <c r="AK155" s="40"/>
      <c r="AL155" s="40"/>
      <c r="AM155" s="40"/>
      <c r="AN155" s="40"/>
      <c r="AO155" s="40"/>
      <c r="AP155" s="40"/>
      <c r="AQ155" s="40"/>
      <c r="AR155" s="40"/>
      <c r="AS155" s="40"/>
      <c r="AT155" s="40"/>
      <c r="AU155" s="40"/>
      <c r="AV155" s="40"/>
      <c r="AW155" s="40"/>
      <c r="AX155" s="40"/>
      <c r="AY155" s="40"/>
      <c r="AZ155" s="40"/>
      <c r="BA155" s="40"/>
      <c r="BB155" s="40"/>
      <c r="BC155" s="40"/>
      <c r="BD155" s="40"/>
      <c r="BE155" s="37"/>
    </row>
    <row r="156" spans="1:57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9"/>
      <c r="AC156" s="39"/>
      <c r="AD156" s="40"/>
      <c r="AE156" s="40"/>
      <c r="AF156" s="40"/>
      <c r="AG156" s="40"/>
      <c r="AH156" s="40"/>
      <c r="AI156" s="40"/>
      <c r="AJ156" s="40"/>
      <c r="AK156" s="40"/>
      <c r="AL156" s="40"/>
      <c r="AM156" s="40"/>
      <c r="AN156" s="40"/>
      <c r="AO156" s="40"/>
      <c r="AP156" s="40"/>
      <c r="AQ156" s="40"/>
      <c r="AR156" s="40"/>
      <c r="AS156" s="40"/>
      <c r="AT156" s="40"/>
      <c r="AU156" s="40"/>
      <c r="AV156" s="40"/>
      <c r="AW156" s="40"/>
      <c r="AX156" s="40"/>
      <c r="AY156" s="40"/>
      <c r="AZ156" s="40"/>
      <c r="BA156" s="40"/>
      <c r="BB156" s="40"/>
      <c r="BC156" s="40"/>
      <c r="BD156" s="40"/>
      <c r="BE156" s="37"/>
    </row>
    <row r="157" spans="1:57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9"/>
      <c r="AC157" s="39"/>
      <c r="AD157" s="40"/>
      <c r="AE157" s="40"/>
      <c r="AF157" s="40"/>
      <c r="AG157" s="40"/>
      <c r="AH157" s="40"/>
      <c r="AI157" s="40"/>
      <c r="AJ157" s="40"/>
      <c r="AK157" s="40"/>
      <c r="AL157" s="40"/>
      <c r="AM157" s="40"/>
      <c r="AN157" s="40"/>
      <c r="AO157" s="40"/>
      <c r="AP157" s="40"/>
      <c r="AQ157" s="40"/>
      <c r="AR157" s="40"/>
      <c r="AS157" s="40"/>
      <c r="AT157" s="40"/>
      <c r="AU157" s="40"/>
      <c r="AV157" s="40"/>
      <c r="AW157" s="40"/>
      <c r="AX157" s="40"/>
      <c r="AY157" s="40"/>
      <c r="AZ157" s="40"/>
      <c r="BA157" s="40"/>
      <c r="BB157" s="40"/>
      <c r="BC157" s="40"/>
      <c r="BD157" s="40"/>
      <c r="BE157" s="37"/>
    </row>
    <row r="158" spans="1:57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9"/>
      <c r="AC158" s="39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  <c r="AN158" s="40"/>
      <c r="AO158" s="40"/>
      <c r="AP158" s="40"/>
      <c r="AQ158" s="40"/>
      <c r="AR158" s="40"/>
      <c r="AS158" s="40"/>
      <c r="AT158" s="40"/>
      <c r="AU158" s="40"/>
      <c r="AV158" s="40"/>
      <c r="AW158" s="40"/>
      <c r="AX158" s="40"/>
      <c r="AY158" s="40"/>
      <c r="AZ158" s="40"/>
      <c r="BA158" s="40"/>
      <c r="BB158" s="40"/>
      <c r="BC158" s="40"/>
      <c r="BD158" s="40"/>
      <c r="BE158" s="37"/>
    </row>
    <row r="159" spans="1:57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9"/>
      <c r="AC159" s="39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  <c r="AN159" s="40"/>
      <c r="AO159" s="40"/>
      <c r="AP159" s="40"/>
      <c r="AQ159" s="40"/>
      <c r="AR159" s="40"/>
      <c r="AS159" s="40"/>
      <c r="AT159" s="40"/>
      <c r="AU159" s="40"/>
      <c r="AV159" s="40"/>
      <c r="AW159" s="40"/>
      <c r="AX159" s="40"/>
      <c r="AY159" s="40"/>
      <c r="AZ159" s="40"/>
      <c r="BA159" s="40"/>
      <c r="BB159" s="40"/>
      <c r="BC159" s="40"/>
      <c r="BD159" s="40"/>
      <c r="BE159" s="37"/>
    </row>
    <row r="160" spans="1:57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9"/>
      <c r="AC160" s="39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  <c r="AN160" s="40"/>
      <c r="AO160" s="40"/>
      <c r="AP160" s="40"/>
      <c r="AQ160" s="40"/>
      <c r="AR160" s="40"/>
      <c r="AS160" s="40"/>
      <c r="AT160" s="40"/>
      <c r="AU160" s="40"/>
      <c r="AV160" s="40"/>
      <c r="AW160" s="40"/>
      <c r="AX160" s="40"/>
      <c r="AY160" s="40"/>
      <c r="AZ160" s="40"/>
      <c r="BA160" s="40"/>
      <c r="BB160" s="40"/>
      <c r="BC160" s="40"/>
      <c r="BD160" s="40"/>
      <c r="BE160" s="37"/>
    </row>
    <row r="161" spans="1:57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9"/>
      <c r="AC161" s="39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  <c r="AN161" s="40"/>
      <c r="AO161" s="40"/>
      <c r="AP161" s="40"/>
      <c r="AQ161" s="40"/>
      <c r="AR161" s="40"/>
      <c r="AS161" s="40"/>
      <c r="AT161" s="40"/>
      <c r="AU161" s="40"/>
      <c r="AV161" s="40"/>
      <c r="AW161" s="40"/>
      <c r="AX161" s="40"/>
      <c r="AY161" s="40"/>
      <c r="AZ161" s="40"/>
      <c r="BA161" s="40"/>
      <c r="BB161" s="40"/>
      <c r="BC161" s="40"/>
      <c r="BD161" s="40"/>
      <c r="BE161" s="37"/>
    </row>
    <row r="162" spans="1:57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9"/>
      <c r="AC162" s="39"/>
      <c r="AD162" s="40"/>
      <c r="AE162" s="40"/>
      <c r="AF162" s="40"/>
      <c r="AG162" s="40"/>
      <c r="AH162" s="40"/>
      <c r="AI162" s="40"/>
      <c r="AJ162" s="40"/>
      <c r="AK162" s="40"/>
      <c r="AL162" s="40"/>
      <c r="AM162" s="40"/>
      <c r="AN162" s="40"/>
      <c r="AO162" s="40"/>
      <c r="AP162" s="40"/>
      <c r="AQ162" s="40"/>
      <c r="AR162" s="40"/>
      <c r="AS162" s="40"/>
      <c r="AT162" s="40"/>
      <c r="AU162" s="40"/>
      <c r="AV162" s="40"/>
      <c r="AW162" s="40"/>
      <c r="AX162" s="40"/>
      <c r="AY162" s="40"/>
      <c r="AZ162" s="40"/>
      <c r="BA162" s="40"/>
      <c r="BB162" s="40"/>
      <c r="BC162" s="40"/>
      <c r="BD162" s="40"/>
      <c r="BE162" s="37"/>
    </row>
    <row r="163" spans="1:57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9"/>
      <c r="AC163" s="39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  <c r="AN163" s="40"/>
      <c r="AO163" s="40"/>
      <c r="AP163" s="40"/>
      <c r="AQ163" s="40"/>
      <c r="AR163" s="40"/>
      <c r="AS163" s="40"/>
      <c r="AT163" s="40"/>
      <c r="AU163" s="40"/>
      <c r="AV163" s="40"/>
      <c r="AW163" s="40"/>
      <c r="AX163" s="40"/>
      <c r="AY163" s="40"/>
      <c r="AZ163" s="40"/>
      <c r="BA163" s="40"/>
      <c r="BB163" s="40"/>
      <c r="BC163" s="40"/>
      <c r="BD163" s="40"/>
      <c r="BE163" s="37"/>
    </row>
    <row r="164" spans="1:57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9"/>
      <c r="AC164" s="39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  <c r="AN164" s="40"/>
      <c r="AO164" s="40"/>
      <c r="AP164" s="40"/>
      <c r="AQ164" s="40"/>
      <c r="AR164" s="40"/>
      <c r="AS164" s="40"/>
      <c r="AT164" s="40"/>
      <c r="AU164" s="40"/>
      <c r="AV164" s="40"/>
      <c r="AW164" s="40"/>
      <c r="AX164" s="40"/>
      <c r="AY164" s="40"/>
      <c r="AZ164" s="40"/>
      <c r="BA164" s="40"/>
      <c r="BB164" s="40"/>
      <c r="BC164" s="40"/>
      <c r="BD164" s="40"/>
      <c r="BE164" s="37"/>
    </row>
    <row r="165" spans="1:57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9"/>
      <c r="AC165" s="39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37"/>
    </row>
    <row r="166" spans="1:57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9"/>
      <c r="AC166" s="39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  <c r="AN166" s="40"/>
      <c r="AO166" s="40"/>
      <c r="AP166" s="40"/>
      <c r="AQ166" s="40"/>
      <c r="AR166" s="40"/>
      <c r="AS166" s="40"/>
      <c r="AT166" s="40"/>
      <c r="AU166" s="40"/>
      <c r="AV166" s="40"/>
      <c r="AW166" s="40"/>
      <c r="AX166" s="40"/>
      <c r="AY166" s="40"/>
      <c r="AZ166" s="40"/>
      <c r="BA166" s="40"/>
      <c r="BB166" s="40"/>
      <c r="BC166" s="40"/>
      <c r="BD166" s="40"/>
      <c r="BE166" s="37"/>
    </row>
    <row r="167" spans="1:57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9"/>
      <c r="AC167" s="39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37"/>
    </row>
    <row r="168" spans="1:57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9"/>
      <c r="AC168" s="39"/>
      <c r="AD168" s="40"/>
      <c r="AE168" s="40"/>
      <c r="AF168" s="40"/>
      <c r="AG168" s="40"/>
      <c r="AH168" s="40"/>
      <c r="AI168" s="40"/>
      <c r="AJ168" s="40"/>
      <c r="AK168" s="40"/>
      <c r="AL168" s="40"/>
      <c r="AM168" s="40"/>
      <c r="AN168" s="40"/>
      <c r="AO168" s="40"/>
      <c r="AP168" s="40"/>
      <c r="AQ168" s="40"/>
      <c r="AR168" s="40"/>
      <c r="AS168" s="40"/>
      <c r="AT168" s="40"/>
      <c r="AU168" s="40"/>
      <c r="AV168" s="40"/>
      <c r="AW168" s="40"/>
      <c r="AX168" s="40"/>
      <c r="AY168" s="40"/>
      <c r="AZ168" s="40"/>
      <c r="BA168" s="40"/>
      <c r="BB168" s="40"/>
      <c r="BC168" s="40"/>
      <c r="BD168" s="40"/>
      <c r="BE168" s="37"/>
    </row>
    <row r="169" spans="1:57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9"/>
      <c r="AC169" s="39"/>
      <c r="AD169" s="40"/>
      <c r="AE169" s="40"/>
      <c r="AF169" s="40"/>
      <c r="AG169" s="40"/>
      <c r="AH169" s="40"/>
      <c r="AI169" s="40"/>
      <c r="AJ169" s="40"/>
      <c r="AK169" s="40"/>
      <c r="AL169" s="40"/>
      <c r="AM169" s="40"/>
      <c r="AN169" s="40"/>
      <c r="AO169" s="40"/>
      <c r="AP169" s="40"/>
      <c r="AQ169" s="40"/>
      <c r="AR169" s="40"/>
      <c r="AS169" s="40"/>
      <c r="AT169" s="40"/>
      <c r="AU169" s="40"/>
      <c r="AV169" s="40"/>
      <c r="AW169" s="40"/>
      <c r="AX169" s="40"/>
      <c r="AY169" s="40"/>
      <c r="AZ169" s="40"/>
      <c r="BA169" s="40"/>
      <c r="BB169" s="40"/>
      <c r="BC169" s="40"/>
      <c r="BD169" s="40"/>
      <c r="BE169" s="37"/>
    </row>
    <row r="170" spans="1:57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9"/>
      <c r="AC170" s="39"/>
      <c r="AD170" s="40"/>
      <c r="AE170" s="40"/>
      <c r="AF170" s="40"/>
      <c r="AG170" s="40"/>
      <c r="AH170" s="40"/>
      <c r="AI170" s="40"/>
      <c r="AJ170" s="40"/>
      <c r="AK170" s="40"/>
      <c r="AL170" s="40"/>
      <c r="AM170" s="40"/>
      <c r="AN170" s="40"/>
      <c r="AO170" s="40"/>
      <c r="AP170" s="40"/>
      <c r="AQ170" s="40"/>
      <c r="AR170" s="40"/>
      <c r="AS170" s="40"/>
      <c r="AT170" s="40"/>
      <c r="AU170" s="40"/>
      <c r="AV170" s="40"/>
      <c r="AW170" s="40"/>
      <c r="AX170" s="40"/>
      <c r="AY170" s="40"/>
      <c r="AZ170" s="40"/>
      <c r="BA170" s="40"/>
      <c r="BB170" s="40"/>
      <c r="BC170" s="40"/>
      <c r="BD170" s="40"/>
      <c r="BE170" s="37"/>
    </row>
    <row r="171" spans="1:57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9"/>
      <c r="AC171" s="39"/>
      <c r="AD171" s="40"/>
      <c r="AE171" s="40"/>
      <c r="AF171" s="40"/>
      <c r="AG171" s="40"/>
      <c r="AH171" s="40"/>
      <c r="AI171" s="40"/>
      <c r="AJ171" s="40"/>
      <c r="AK171" s="40"/>
      <c r="AL171" s="40"/>
      <c r="AM171" s="40"/>
      <c r="AN171" s="40"/>
      <c r="AO171" s="40"/>
      <c r="AP171" s="40"/>
      <c r="AQ171" s="40"/>
      <c r="AR171" s="40"/>
      <c r="AS171" s="40"/>
      <c r="AT171" s="40"/>
      <c r="AU171" s="40"/>
      <c r="AV171" s="40"/>
      <c r="AW171" s="40"/>
      <c r="AX171" s="40"/>
      <c r="AY171" s="40"/>
      <c r="AZ171" s="40"/>
      <c r="BA171" s="40"/>
      <c r="BB171" s="40"/>
      <c r="BC171" s="40"/>
      <c r="BD171" s="40"/>
      <c r="BE171" s="37"/>
    </row>
    <row r="172" spans="1:57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  <c r="AA172" s="41"/>
      <c r="AB172" s="42"/>
      <c r="AC172" s="42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1"/>
    </row>
  </sheetData>
  <mergeCells count="1041">
    <mergeCell ref="A6:O6"/>
    <mergeCell ref="AG88:AH88"/>
    <mergeCell ref="AI88:AJ88"/>
    <mergeCell ref="AD103:AE104"/>
    <mergeCell ref="BE34:BH34"/>
    <mergeCell ref="AM34:AN34"/>
    <mergeCell ref="AK34:AL34"/>
    <mergeCell ref="AI34:AJ34"/>
    <mergeCell ref="AG34:AH34"/>
    <mergeCell ref="BE31:BH31"/>
    <mergeCell ref="AM31:AN31"/>
    <mergeCell ref="AK31:AL31"/>
    <mergeCell ref="AI31:AJ31"/>
    <mergeCell ref="AG31:AH31"/>
    <mergeCell ref="BE32:BH32"/>
    <mergeCell ref="BE33:BH33"/>
    <mergeCell ref="U9:AR9"/>
    <mergeCell ref="A77:C77"/>
    <mergeCell ref="A83:C83"/>
    <mergeCell ref="A69:C69"/>
    <mergeCell ref="A76:C76"/>
    <mergeCell ref="D77:E77"/>
    <mergeCell ref="A72:C72"/>
    <mergeCell ref="D72:E72"/>
    <mergeCell ref="D63:E63"/>
    <mergeCell ref="A63:C63"/>
    <mergeCell ref="A64:C64"/>
    <mergeCell ref="A73:C73"/>
    <mergeCell ref="D73:E73"/>
    <mergeCell ref="D71:E71"/>
    <mergeCell ref="D76:E76"/>
    <mergeCell ref="BC103:BC104"/>
    <mergeCell ref="BD103:BD104"/>
    <mergeCell ref="BA105:BA106"/>
    <mergeCell ref="BB105:BB106"/>
    <mergeCell ref="BC105:BC106"/>
    <mergeCell ref="BD105:BD106"/>
    <mergeCell ref="D67:E67"/>
    <mergeCell ref="D66:E66"/>
    <mergeCell ref="AS107:AS108"/>
    <mergeCell ref="AT107:AT108"/>
    <mergeCell ref="AU107:AU108"/>
    <mergeCell ref="AD99:AE100"/>
    <mergeCell ref="AK75:AL75"/>
    <mergeCell ref="AD98:AE98"/>
    <mergeCell ref="AD88:AE88"/>
    <mergeCell ref="AI85:AJ85"/>
    <mergeCell ref="AM79:AN79"/>
    <mergeCell ref="AM83:AN83"/>
    <mergeCell ref="AD76:AE76"/>
    <mergeCell ref="AI107:AJ108"/>
    <mergeCell ref="AK107:AL108"/>
    <mergeCell ref="AM107:AN108"/>
    <mergeCell ref="AI78:AJ78"/>
    <mergeCell ref="AK78:AL78"/>
    <mergeCell ref="AM78:AN78"/>
    <mergeCell ref="AD91:AE91"/>
    <mergeCell ref="AG91:AH91"/>
    <mergeCell ref="AI91:AJ91"/>
    <mergeCell ref="AK91:AL91"/>
    <mergeCell ref="AM91:AN91"/>
    <mergeCell ref="AD101:AE102"/>
    <mergeCell ref="AG101:AH102"/>
    <mergeCell ref="AT103:AT104"/>
    <mergeCell ref="AU103:AU104"/>
    <mergeCell ref="AV103:AV104"/>
    <mergeCell ref="AS105:AS106"/>
    <mergeCell ref="AT105:AT106"/>
    <mergeCell ref="AU105:AU106"/>
    <mergeCell ref="AV105:AV106"/>
    <mergeCell ref="AD92:AE92"/>
    <mergeCell ref="AM87:AN87"/>
    <mergeCell ref="BE85:BH85"/>
    <mergeCell ref="AI87:AJ87"/>
    <mergeCell ref="AK87:AL87"/>
    <mergeCell ref="AG103:AH104"/>
    <mergeCell ref="AW103:AW104"/>
    <mergeCell ref="AX103:AX104"/>
    <mergeCell ref="AI105:AJ106"/>
    <mergeCell ref="AK105:AL106"/>
    <mergeCell ref="AM105:AN106"/>
    <mergeCell ref="AI103:AJ104"/>
    <mergeCell ref="AK103:AL104"/>
    <mergeCell ref="AO101:AO102"/>
    <mergeCell ref="AP101:AP102"/>
    <mergeCell ref="AQ101:AQ102"/>
    <mergeCell ref="AR101:AR102"/>
    <mergeCell ref="BE103:BH104"/>
    <mergeCell ref="AK98:AL98"/>
    <mergeCell ref="AO99:AO100"/>
    <mergeCell ref="AP99:AP100"/>
    <mergeCell ref="AQ99:AQ100"/>
    <mergeCell ref="AR99:AR100"/>
    <mergeCell ref="BA103:BA104"/>
    <mergeCell ref="BB103:BB104"/>
    <mergeCell ref="BE82:BH82"/>
    <mergeCell ref="AK85:AL85"/>
    <mergeCell ref="AI79:AJ79"/>
    <mergeCell ref="AK79:AL79"/>
    <mergeCell ref="BE94:BH94"/>
    <mergeCell ref="BE87:BH87"/>
    <mergeCell ref="BE86:BH86"/>
    <mergeCell ref="AM90:AN90"/>
    <mergeCell ref="AI75:AJ75"/>
    <mergeCell ref="BE91:BH91"/>
    <mergeCell ref="BE84:BH84"/>
    <mergeCell ref="BE101:BH102"/>
    <mergeCell ref="AF101:AF102"/>
    <mergeCell ref="AG78:AH78"/>
    <mergeCell ref="BE97:BH97"/>
    <mergeCell ref="BE95:BH95"/>
    <mergeCell ref="AG93:AH93"/>
    <mergeCell ref="BE79:BH79"/>
    <mergeCell ref="AG85:AH85"/>
    <mergeCell ref="BE89:BH89"/>
    <mergeCell ref="BE88:BH88"/>
    <mergeCell ref="AM92:AN92"/>
    <mergeCell ref="BE93:BH93"/>
    <mergeCell ref="AI86:AJ86"/>
    <mergeCell ref="AK86:AL86"/>
    <mergeCell ref="AM86:AN86"/>
    <mergeCell ref="BE83:BH83"/>
    <mergeCell ref="BE90:BH90"/>
    <mergeCell ref="AW101:AW102"/>
    <mergeCell ref="AZ101:AZ102"/>
    <mergeCell ref="AT101:AT102"/>
    <mergeCell ref="AU101:AU102"/>
    <mergeCell ref="A118:C118"/>
    <mergeCell ref="A119:C119"/>
    <mergeCell ref="D115:E115"/>
    <mergeCell ref="D117:E117"/>
    <mergeCell ref="D118:E118"/>
    <mergeCell ref="D119:E119"/>
    <mergeCell ref="BE113:BH113"/>
    <mergeCell ref="AB112:AC112"/>
    <mergeCell ref="AB113:AC113"/>
    <mergeCell ref="AD112:AE112"/>
    <mergeCell ref="AG112:AH112"/>
    <mergeCell ref="AI112:AJ112"/>
    <mergeCell ref="AK112:AL112"/>
    <mergeCell ref="AM112:AN112"/>
    <mergeCell ref="AD113:AE113"/>
    <mergeCell ref="BE112:BH112"/>
    <mergeCell ref="D113:E113"/>
    <mergeCell ref="A115:C115"/>
    <mergeCell ref="A117:C117"/>
    <mergeCell ref="AB115:AC115"/>
    <mergeCell ref="F117:AA117"/>
    <mergeCell ref="AB117:AC117"/>
    <mergeCell ref="AD116:AE116"/>
    <mergeCell ref="AD115:AE115"/>
    <mergeCell ref="AG115:AH115"/>
    <mergeCell ref="AI115:AJ115"/>
    <mergeCell ref="AG113:AH113"/>
    <mergeCell ref="AI113:AJ113"/>
    <mergeCell ref="AK113:AL113"/>
    <mergeCell ref="AM113:AN113"/>
    <mergeCell ref="F112:AA112"/>
    <mergeCell ref="F113:AA113"/>
    <mergeCell ref="BE92:BH92"/>
    <mergeCell ref="AB93:AC93"/>
    <mergeCell ref="AG90:AH90"/>
    <mergeCell ref="AG86:AH86"/>
    <mergeCell ref="AM82:AN82"/>
    <mergeCell ref="AG80:AH80"/>
    <mergeCell ref="AG79:AH79"/>
    <mergeCell ref="AB91:AC91"/>
    <mergeCell ref="BA109:BA110"/>
    <mergeCell ref="BB109:BB110"/>
    <mergeCell ref="BE109:BH110"/>
    <mergeCell ref="AF103:AF104"/>
    <mergeCell ref="BA107:BA108"/>
    <mergeCell ref="BB107:BB108"/>
    <mergeCell ref="BE107:BH108"/>
    <mergeCell ref="AD107:AE108"/>
    <mergeCell ref="AG107:AH108"/>
    <mergeCell ref="AO103:AO104"/>
    <mergeCell ref="AP103:AP104"/>
    <mergeCell ref="AQ103:AQ104"/>
    <mergeCell ref="AR103:AR104"/>
    <mergeCell ref="AO105:AO106"/>
    <mergeCell ref="AP105:AP106"/>
    <mergeCell ref="AQ105:AQ106"/>
    <mergeCell ref="AR105:AR106"/>
    <mergeCell ref="AO107:AO108"/>
    <mergeCell ref="AP107:AP108"/>
    <mergeCell ref="AQ107:AQ108"/>
    <mergeCell ref="AR107:AR108"/>
    <mergeCell ref="AO109:AO110"/>
    <mergeCell ref="AK90:AL90"/>
    <mergeCell ref="AG87:AH87"/>
    <mergeCell ref="AB92:AC92"/>
    <mergeCell ref="AK80:AL80"/>
    <mergeCell ref="AM80:AN80"/>
    <mergeCell ref="AG84:AH84"/>
    <mergeCell ref="AI84:AJ84"/>
    <mergeCell ref="AK84:AL84"/>
    <mergeCell ref="AG82:AH82"/>
    <mergeCell ref="AI82:AJ82"/>
    <mergeCell ref="AK82:AL82"/>
    <mergeCell ref="BE116:BH116"/>
    <mergeCell ref="AM116:AN116"/>
    <mergeCell ref="AK116:AL116"/>
    <mergeCell ref="AI116:AJ116"/>
    <mergeCell ref="AG116:AH116"/>
    <mergeCell ref="BE99:BH100"/>
    <mergeCell ref="BE96:BH96"/>
    <mergeCell ref="AM103:AN104"/>
    <mergeCell ref="BE111:BH111"/>
    <mergeCell ref="AM115:AN115"/>
    <mergeCell ref="BE115:BH115"/>
    <mergeCell ref="BE105:BH106"/>
    <mergeCell ref="AG99:AH100"/>
    <mergeCell ref="AI99:AJ100"/>
    <mergeCell ref="AK99:AL100"/>
    <mergeCell ref="AM99:AN100"/>
    <mergeCell ref="AR109:AR110"/>
    <mergeCell ref="AS99:AS100"/>
    <mergeCell ref="AT99:AT100"/>
    <mergeCell ref="AU99:AU100"/>
    <mergeCell ref="AV99:AV100"/>
    <mergeCell ref="AS101:AS102"/>
    <mergeCell ref="AQ109:AQ110"/>
    <mergeCell ref="AK115:AL115"/>
    <mergeCell ref="AG111:AH111"/>
    <mergeCell ref="AI111:AJ111"/>
    <mergeCell ref="AK111:AL111"/>
    <mergeCell ref="AM98:AN98"/>
    <mergeCell ref="AK96:AL96"/>
    <mergeCell ref="AM96:AN96"/>
    <mergeCell ref="AM97:AN97"/>
    <mergeCell ref="AG97:AH97"/>
    <mergeCell ref="AI97:AJ97"/>
    <mergeCell ref="AK97:AL97"/>
    <mergeCell ref="AG98:AH98"/>
    <mergeCell ref="AI98:AJ98"/>
    <mergeCell ref="AD111:AE111"/>
    <mergeCell ref="AD105:AE106"/>
    <mergeCell ref="AG105:AH106"/>
    <mergeCell ref="AD82:AE82"/>
    <mergeCell ref="AM109:AN110"/>
    <mergeCell ref="AF109:AF110"/>
    <mergeCell ref="AK88:AL88"/>
    <mergeCell ref="AG89:AH89"/>
    <mergeCell ref="AD109:AE110"/>
    <mergeCell ref="AG109:AH110"/>
    <mergeCell ref="AI109:AJ110"/>
    <mergeCell ref="AK109:AL110"/>
    <mergeCell ref="AI101:AJ102"/>
    <mergeCell ref="AK101:AL102"/>
    <mergeCell ref="AM101:AN102"/>
    <mergeCell ref="AF105:AF106"/>
    <mergeCell ref="AF107:AF108"/>
    <mergeCell ref="AF99:AF100"/>
    <mergeCell ref="BE78:BH78"/>
    <mergeCell ref="BE76:BH76"/>
    <mergeCell ref="BE77:BH77"/>
    <mergeCell ref="BE72:BH72"/>
    <mergeCell ref="AM75:AN75"/>
    <mergeCell ref="BE73:BH73"/>
    <mergeCell ref="AG77:AH77"/>
    <mergeCell ref="AI77:AJ77"/>
    <mergeCell ref="AD78:AE78"/>
    <mergeCell ref="AM77:AN77"/>
    <mergeCell ref="BE75:BH75"/>
    <mergeCell ref="AI76:AJ76"/>
    <mergeCell ref="AK76:AL76"/>
    <mergeCell ref="AM76:AN76"/>
    <mergeCell ref="BE74:BH74"/>
    <mergeCell ref="AG75:AH75"/>
    <mergeCell ref="BE71:BH71"/>
    <mergeCell ref="AK72:AL72"/>
    <mergeCell ref="AI71:AJ71"/>
    <mergeCell ref="AM71:AN71"/>
    <mergeCell ref="AG71:AH71"/>
    <mergeCell ref="A98:AA98"/>
    <mergeCell ref="F107:AA107"/>
    <mergeCell ref="AB107:AC108"/>
    <mergeCell ref="F109:AA109"/>
    <mergeCell ref="AB109:AC110"/>
    <mergeCell ref="D112:E112"/>
    <mergeCell ref="AB101:AC102"/>
    <mergeCell ref="AB103:AC104"/>
    <mergeCell ref="A112:C112"/>
    <mergeCell ref="A113:C113"/>
    <mergeCell ref="AB111:AC111"/>
    <mergeCell ref="D102:E102"/>
    <mergeCell ref="A104:C104"/>
    <mergeCell ref="D104:E104"/>
    <mergeCell ref="A103:C103"/>
    <mergeCell ref="D103:E103"/>
    <mergeCell ref="A102:C102"/>
    <mergeCell ref="A109:C109"/>
    <mergeCell ref="D109:E109"/>
    <mergeCell ref="A110:C110"/>
    <mergeCell ref="D110:E110"/>
    <mergeCell ref="A105:C105"/>
    <mergeCell ref="D105:E105"/>
    <mergeCell ref="A106:C106"/>
    <mergeCell ref="D106:E106"/>
    <mergeCell ref="A107:C107"/>
    <mergeCell ref="D107:E107"/>
    <mergeCell ref="D108:E108"/>
    <mergeCell ref="F102:AA102"/>
    <mergeCell ref="A108:C108"/>
    <mergeCell ref="F110:AA110"/>
    <mergeCell ref="D100:E100"/>
    <mergeCell ref="D101:E101"/>
    <mergeCell ref="A99:C99"/>
    <mergeCell ref="A93:C93"/>
    <mergeCell ref="A94:C94"/>
    <mergeCell ref="A90:C90"/>
    <mergeCell ref="F89:AA89"/>
    <mergeCell ref="F90:AA90"/>
    <mergeCell ref="AD97:AE97"/>
    <mergeCell ref="AD96:AE96"/>
    <mergeCell ref="BE66:BH66"/>
    <mergeCell ref="AD69:AE69"/>
    <mergeCell ref="AG69:AH69"/>
    <mergeCell ref="AD70:AE70"/>
    <mergeCell ref="BE69:BH69"/>
    <mergeCell ref="AB84:AC84"/>
    <mergeCell ref="AB83:AC83"/>
    <mergeCell ref="AI83:AJ83"/>
    <mergeCell ref="AK83:AL83"/>
    <mergeCell ref="AB71:AC71"/>
    <mergeCell ref="AD71:AE71"/>
    <mergeCell ref="AG76:AH76"/>
    <mergeCell ref="AB72:AC72"/>
    <mergeCell ref="AD72:AE72"/>
    <mergeCell ref="AD83:AE83"/>
    <mergeCell ref="AG83:AH83"/>
    <mergeCell ref="AB77:AC77"/>
    <mergeCell ref="AD77:AE77"/>
    <mergeCell ref="AM95:AN95"/>
    <mergeCell ref="AB94:AC94"/>
    <mergeCell ref="AD94:AE94"/>
    <mergeCell ref="AB90:AC90"/>
    <mergeCell ref="AD89:AE89"/>
    <mergeCell ref="A89:C89"/>
    <mergeCell ref="AM84:AN84"/>
    <mergeCell ref="AI89:AJ89"/>
    <mergeCell ref="AK89:AL89"/>
    <mergeCell ref="AD87:AE87"/>
    <mergeCell ref="AG92:AH92"/>
    <mergeCell ref="AI92:AJ92"/>
    <mergeCell ref="AK92:AL92"/>
    <mergeCell ref="AK94:AL94"/>
    <mergeCell ref="AG95:AH95"/>
    <mergeCell ref="AI95:AJ95"/>
    <mergeCell ref="AK95:AL95"/>
    <mergeCell ref="A95:C95"/>
    <mergeCell ref="AG94:AH94"/>
    <mergeCell ref="F87:AA87"/>
    <mergeCell ref="A91:C91"/>
    <mergeCell ref="D91:E91"/>
    <mergeCell ref="D89:E89"/>
    <mergeCell ref="D90:E90"/>
    <mergeCell ref="F88:AA88"/>
    <mergeCell ref="AM93:AN93"/>
    <mergeCell ref="AD93:AE93"/>
    <mergeCell ref="F91:AA91"/>
    <mergeCell ref="A85:C85"/>
    <mergeCell ref="AD84:AE84"/>
    <mergeCell ref="AI90:AJ90"/>
    <mergeCell ref="AB87:AC87"/>
    <mergeCell ref="AB89:AC89"/>
    <mergeCell ref="AD90:AE90"/>
    <mergeCell ref="AI94:AJ94"/>
    <mergeCell ref="A86:C86"/>
    <mergeCell ref="AB88:AC88"/>
    <mergeCell ref="A120:AA120"/>
    <mergeCell ref="A111:AA111"/>
    <mergeCell ref="F119:AA119"/>
    <mergeCell ref="AB95:AC95"/>
    <mergeCell ref="AD95:AE95"/>
    <mergeCell ref="AB85:AC85"/>
    <mergeCell ref="AD85:AE85"/>
    <mergeCell ref="F105:AA105"/>
    <mergeCell ref="F106:AA106"/>
    <mergeCell ref="F118:AA118"/>
    <mergeCell ref="AB118:AC118"/>
    <mergeCell ref="AB98:AC98"/>
    <mergeCell ref="AB116:AC116"/>
    <mergeCell ref="F116:AA116"/>
    <mergeCell ref="AB99:AC100"/>
    <mergeCell ref="F86:AA86"/>
    <mergeCell ref="F101:AA101"/>
    <mergeCell ref="D97:E97"/>
    <mergeCell ref="A101:C101"/>
    <mergeCell ref="A100:C100"/>
    <mergeCell ref="A97:C97"/>
    <mergeCell ref="A92:C92"/>
    <mergeCell ref="D85:E85"/>
    <mergeCell ref="AB86:AC86"/>
    <mergeCell ref="D99:E99"/>
    <mergeCell ref="AB105:AC106"/>
    <mergeCell ref="F108:AA108"/>
    <mergeCell ref="AB97:AC97"/>
    <mergeCell ref="AB96:AC96"/>
    <mergeCell ref="A96:C96"/>
    <mergeCell ref="F104:AA104"/>
    <mergeCell ref="F103:AA103"/>
    <mergeCell ref="O21:P21"/>
    <mergeCell ref="B1:BG1"/>
    <mergeCell ref="AT6:BH6"/>
    <mergeCell ref="AS2:BH2"/>
    <mergeCell ref="AT5:BH5"/>
    <mergeCell ref="AT7:BH7"/>
    <mergeCell ref="BD11:BD13"/>
    <mergeCell ref="BE11:BE13"/>
    <mergeCell ref="BF11:BF13"/>
    <mergeCell ref="BG11:BG13"/>
    <mergeCell ref="BH11:BH13"/>
    <mergeCell ref="Z5:AM5"/>
    <mergeCell ref="U6:AO6"/>
    <mergeCell ref="AS8:BH8"/>
    <mergeCell ref="A9:O9"/>
    <mergeCell ref="A11:A13"/>
    <mergeCell ref="B11:E11"/>
    <mergeCell ref="T11:V11"/>
    <mergeCell ref="F11:F13"/>
    <mergeCell ref="G11:I11"/>
    <mergeCell ref="J11:J13"/>
    <mergeCell ref="K11:N11"/>
    <mergeCell ref="O11:R11"/>
    <mergeCell ref="S11:S13"/>
    <mergeCell ref="W11:W13"/>
    <mergeCell ref="X11:Z11"/>
    <mergeCell ref="AA11:AA13"/>
    <mergeCell ref="R3:AQ3"/>
    <mergeCell ref="O4:AS4"/>
    <mergeCell ref="B20:G20"/>
    <mergeCell ref="AB11:AE11"/>
    <mergeCell ref="A2:H2"/>
    <mergeCell ref="BE27:BH27"/>
    <mergeCell ref="AG26:AH26"/>
    <mergeCell ref="A26:AA26"/>
    <mergeCell ref="AB26:AC26"/>
    <mergeCell ref="AD26:AE26"/>
    <mergeCell ref="AI26:AJ26"/>
    <mergeCell ref="AK26:AL26"/>
    <mergeCell ref="AM26:AN26"/>
    <mergeCell ref="BE26:BH26"/>
    <mergeCell ref="A27:AA27"/>
    <mergeCell ref="AB27:AC27"/>
    <mergeCell ref="AD27:AE27"/>
    <mergeCell ref="AG27:AH27"/>
    <mergeCell ref="BE23:BH25"/>
    <mergeCell ref="AO24:AP24"/>
    <mergeCell ref="AQ24:AR24"/>
    <mergeCell ref="AS24:AT24"/>
    <mergeCell ref="AU24:AV24"/>
    <mergeCell ref="AW24:AX24"/>
    <mergeCell ref="AY24:AZ24"/>
    <mergeCell ref="BA24:BB24"/>
    <mergeCell ref="BC24:BD24"/>
    <mergeCell ref="A23:C25"/>
    <mergeCell ref="D23:E25"/>
    <mergeCell ref="F23:AA25"/>
    <mergeCell ref="AB23:AC25"/>
    <mergeCell ref="AD23:AN24"/>
    <mergeCell ref="AO23:BD23"/>
    <mergeCell ref="AD25:AE25"/>
    <mergeCell ref="AG25:AH25"/>
    <mergeCell ref="AI25:AJ25"/>
    <mergeCell ref="AK25:AL25"/>
    <mergeCell ref="A29:C29"/>
    <mergeCell ref="D29:E29"/>
    <mergeCell ref="F29:AA29"/>
    <mergeCell ref="AB29:AC29"/>
    <mergeCell ref="AD29:AE29"/>
    <mergeCell ref="A28:C28"/>
    <mergeCell ref="D28:E28"/>
    <mergeCell ref="F28:AA28"/>
    <mergeCell ref="AB28:AC28"/>
    <mergeCell ref="AD28:AE28"/>
    <mergeCell ref="AG29:AH29"/>
    <mergeCell ref="AI29:AJ29"/>
    <mergeCell ref="AK29:AL29"/>
    <mergeCell ref="AM29:AN29"/>
    <mergeCell ref="BE29:BH29"/>
    <mergeCell ref="AG28:AH28"/>
    <mergeCell ref="AI28:AJ28"/>
    <mergeCell ref="AK28:AL28"/>
    <mergeCell ref="AM28:AN28"/>
    <mergeCell ref="BE28:BH28"/>
    <mergeCell ref="D31:E31"/>
    <mergeCell ref="A31:C31"/>
    <mergeCell ref="AG33:AH33"/>
    <mergeCell ref="AB32:AC32"/>
    <mergeCell ref="A32:C32"/>
    <mergeCell ref="D32:E32"/>
    <mergeCell ref="F32:AA32"/>
    <mergeCell ref="AD32:AE32"/>
    <mergeCell ref="AG32:AH32"/>
    <mergeCell ref="AK32:AL32"/>
    <mergeCell ref="AM32:AN32"/>
    <mergeCell ref="AG30:AH30"/>
    <mergeCell ref="AI30:AJ30"/>
    <mergeCell ref="AK30:AL30"/>
    <mergeCell ref="AM30:AN30"/>
    <mergeCell ref="BE30:BH30"/>
    <mergeCell ref="A30:C30"/>
    <mergeCell ref="D30:E30"/>
    <mergeCell ref="F30:AA30"/>
    <mergeCell ref="AB30:AC30"/>
    <mergeCell ref="AD30:AE30"/>
    <mergeCell ref="AI33:AJ33"/>
    <mergeCell ref="AK33:AL33"/>
    <mergeCell ref="AM33:AN33"/>
    <mergeCell ref="AI32:AJ32"/>
    <mergeCell ref="A33:C33"/>
    <mergeCell ref="D33:E33"/>
    <mergeCell ref="F33:AA33"/>
    <mergeCell ref="D34:E34"/>
    <mergeCell ref="A35:C35"/>
    <mergeCell ref="A37:C37"/>
    <mergeCell ref="F35:AA35"/>
    <mergeCell ref="AB35:AC35"/>
    <mergeCell ref="AB36:AC36"/>
    <mergeCell ref="D35:E35"/>
    <mergeCell ref="D36:E36"/>
    <mergeCell ref="A36:C36"/>
    <mergeCell ref="F38:AA38"/>
    <mergeCell ref="F36:AA36"/>
    <mergeCell ref="AB39:AC39"/>
    <mergeCell ref="AD34:AE34"/>
    <mergeCell ref="A38:C38"/>
    <mergeCell ref="D43:E43"/>
    <mergeCell ref="D44:E44"/>
    <mergeCell ref="D41:E41"/>
    <mergeCell ref="A41:C41"/>
    <mergeCell ref="A42:C42"/>
    <mergeCell ref="F37:AA37"/>
    <mergeCell ref="A39:AA39"/>
    <mergeCell ref="A34:C34"/>
    <mergeCell ref="D37:E37"/>
    <mergeCell ref="F34:AA34"/>
    <mergeCell ref="BE50:BH50"/>
    <mergeCell ref="BE43:BH43"/>
    <mergeCell ref="A61:C61"/>
    <mergeCell ref="D61:E61"/>
    <mergeCell ref="F61:AA61"/>
    <mergeCell ref="AB61:AC61"/>
    <mergeCell ref="AD61:AE61"/>
    <mergeCell ref="A60:C60"/>
    <mergeCell ref="D60:E60"/>
    <mergeCell ref="F60:AA60"/>
    <mergeCell ref="AB60:AC60"/>
    <mergeCell ref="AD60:AE60"/>
    <mergeCell ref="BE45:BH45"/>
    <mergeCell ref="BE46:BH46"/>
    <mergeCell ref="AB50:AC50"/>
    <mergeCell ref="AD50:AE50"/>
    <mergeCell ref="AG50:AH50"/>
    <mergeCell ref="AI50:AJ50"/>
    <mergeCell ref="AK50:AL50"/>
    <mergeCell ref="BE47:BH47"/>
    <mergeCell ref="AG53:AH53"/>
    <mergeCell ref="AD53:AE53"/>
    <mergeCell ref="AM52:AN52"/>
    <mergeCell ref="AI59:AJ59"/>
    <mergeCell ref="AI52:AJ52"/>
    <mergeCell ref="AK52:AL52"/>
    <mergeCell ref="AI53:AJ53"/>
    <mergeCell ref="BE48:BH48"/>
    <mergeCell ref="BE49:BH49"/>
    <mergeCell ref="AI60:AJ60"/>
    <mergeCell ref="F54:AA54"/>
    <mergeCell ref="AF40:AF44"/>
    <mergeCell ref="AG54:AH54"/>
    <mergeCell ref="A43:C43"/>
    <mergeCell ref="D47:E47"/>
    <mergeCell ref="F43:AA43"/>
    <mergeCell ref="AM50:AN50"/>
    <mergeCell ref="F49:AA49"/>
    <mergeCell ref="A50:AA50"/>
    <mergeCell ref="A51:AA51"/>
    <mergeCell ref="AB51:AC51"/>
    <mergeCell ref="AD51:AE51"/>
    <mergeCell ref="AG51:AH51"/>
    <mergeCell ref="AI51:AJ51"/>
    <mergeCell ref="AK51:AL51"/>
    <mergeCell ref="AM51:AN51"/>
    <mergeCell ref="A49:C49"/>
    <mergeCell ref="D49:E49"/>
    <mergeCell ref="A45:C45"/>
    <mergeCell ref="A52:C52"/>
    <mergeCell ref="F47:AA47"/>
    <mergeCell ref="F48:AA48"/>
    <mergeCell ref="F45:AA45"/>
    <mergeCell ref="AM40:AN44"/>
    <mergeCell ref="A44:C44"/>
    <mergeCell ref="A40:C40"/>
    <mergeCell ref="BE51:BH51"/>
    <mergeCell ref="BE118:BH118"/>
    <mergeCell ref="BE117:BH117"/>
    <mergeCell ref="F93:AA93"/>
    <mergeCell ref="F94:AA94"/>
    <mergeCell ref="F99:AA99"/>
    <mergeCell ref="F100:AA100"/>
    <mergeCell ref="F95:AA95"/>
    <mergeCell ref="F96:AA96"/>
    <mergeCell ref="BE98:BH98"/>
    <mergeCell ref="AI93:AJ93"/>
    <mergeCell ref="F115:AA115"/>
    <mergeCell ref="AM111:AN111"/>
    <mergeCell ref="AK93:AL93"/>
    <mergeCell ref="AG96:AH96"/>
    <mergeCell ref="AI96:AJ96"/>
    <mergeCell ref="F52:AA52"/>
    <mergeCell ref="BE52:BH52"/>
    <mergeCell ref="AI56:AJ56"/>
    <mergeCell ref="BE59:BH59"/>
    <mergeCell ref="AG56:AH56"/>
    <mergeCell ref="AI54:AJ54"/>
    <mergeCell ref="AK60:AL60"/>
    <mergeCell ref="AM89:AN89"/>
    <mergeCell ref="AM66:AN66"/>
    <mergeCell ref="BE60:BH60"/>
    <mergeCell ref="AD118:AE118"/>
    <mergeCell ref="AG118:AH118"/>
    <mergeCell ref="AI118:AJ118"/>
    <mergeCell ref="AK118:AL118"/>
    <mergeCell ref="AM118:AN118"/>
    <mergeCell ref="AD117:AE117"/>
    <mergeCell ref="BE58:BH58"/>
    <mergeCell ref="BE56:BH56"/>
    <mergeCell ref="AG55:AH55"/>
    <mergeCell ref="BE119:BH119"/>
    <mergeCell ref="AB119:AC119"/>
    <mergeCell ref="AD119:AE119"/>
    <mergeCell ref="BE120:BH120"/>
    <mergeCell ref="AB120:AC120"/>
    <mergeCell ref="AD120:AE120"/>
    <mergeCell ref="AG120:AH120"/>
    <mergeCell ref="AI120:AJ120"/>
    <mergeCell ref="AK120:AL120"/>
    <mergeCell ref="AM120:AN120"/>
    <mergeCell ref="AG119:AH119"/>
    <mergeCell ref="AI119:AJ119"/>
    <mergeCell ref="AK119:AL119"/>
    <mergeCell ref="AM119:AN119"/>
    <mergeCell ref="AG117:AH117"/>
    <mergeCell ref="AI117:AJ117"/>
    <mergeCell ref="AK117:AL117"/>
    <mergeCell ref="AM117:AN117"/>
    <mergeCell ref="AM61:AN61"/>
    <mergeCell ref="AM62:AN62"/>
    <mergeCell ref="AG62:AH62"/>
    <mergeCell ref="AI64:AJ64"/>
    <mergeCell ref="AM69:AN69"/>
    <mergeCell ref="AM60:AN60"/>
    <mergeCell ref="AD73:AE73"/>
    <mergeCell ref="AG73:AH73"/>
    <mergeCell ref="AM94:AN94"/>
    <mergeCell ref="AM64:AN64"/>
    <mergeCell ref="AM65:AN65"/>
    <mergeCell ref="BE53:BH53"/>
    <mergeCell ref="AI55:AJ55"/>
    <mergeCell ref="AG52:AH52"/>
    <mergeCell ref="AM53:AN53"/>
    <mergeCell ref="BE63:BH63"/>
    <mergeCell ref="BE64:BH64"/>
    <mergeCell ref="BE65:BH65"/>
    <mergeCell ref="AI65:AJ65"/>
    <mergeCell ref="AM70:AN70"/>
    <mergeCell ref="AG61:AH61"/>
    <mergeCell ref="AI61:AJ61"/>
    <mergeCell ref="AK61:AL61"/>
    <mergeCell ref="BE61:BH61"/>
    <mergeCell ref="AI67:AJ67"/>
    <mergeCell ref="AK67:AL67"/>
    <mergeCell ref="AM67:AN67"/>
    <mergeCell ref="AI68:AJ68"/>
    <mergeCell ref="AK68:AL68"/>
    <mergeCell ref="AM68:AN68"/>
    <mergeCell ref="BE67:BH67"/>
    <mergeCell ref="BE68:BH68"/>
    <mergeCell ref="BE62:BH62"/>
    <mergeCell ref="BE70:BH70"/>
    <mergeCell ref="BE55:BH55"/>
    <mergeCell ref="BE57:BH57"/>
    <mergeCell ref="AG57:AH57"/>
    <mergeCell ref="AI57:AJ57"/>
    <mergeCell ref="AM57:AN57"/>
    <mergeCell ref="AM58:AN58"/>
    <mergeCell ref="AM54:AN54"/>
    <mergeCell ref="BE54:BH54"/>
    <mergeCell ref="AM56:AN56"/>
    <mergeCell ref="AD75:AE75"/>
    <mergeCell ref="AM88:AN88"/>
    <mergeCell ref="AM85:AN85"/>
    <mergeCell ref="AD86:AE86"/>
    <mergeCell ref="AB79:AC79"/>
    <mergeCell ref="AD79:AE79"/>
    <mergeCell ref="AB76:AC76"/>
    <mergeCell ref="AI80:AJ80"/>
    <mergeCell ref="AB69:AC69"/>
    <mergeCell ref="AI69:AJ69"/>
    <mergeCell ref="AK73:AL73"/>
    <mergeCell ref="AM73:AN73"/>
    <mergeCell ref="AK65:AL65"/>
    <mergeCell ref="AI66:AJ66"/>
    <mergeCell ref="AK66:AL66"/>
    <mergeCell ref="AK71:AL71"/>
    <mergeCell ref="AB82:AC82"/>
    <mergeCell ref="AD74:AE74"/>
    <mergeCell ref="AG74:AH74"/>
    <mergeCell ref="AI74:AJ74"/>
    <mergeCell ref="AK74:AL74"/>
    <mergeCell ref="AM74:AN74"/>
    <mergeCell ref="AM72:AN72"/>
    <mergeCell ref="AB70:AC70"/>
    <mergeCell ref="AD66:AE66"/>
    <mergeCell ref="AK77:AL77"/>
    <mergeCell ref="AD65:AE65"/>
    <mergeCell ref="AB81:AC81"/>
    <mergeCell ref="AD81:AE81"/>
    <mergeCell ref="AG81:AH81"/>
    <mergeCell ref="AI81:AJ81"/>
    <mergeCell ref="AK81:AL81"/>
    <mergeCell ref="AI70:AJ70"/>
    <mergeCell ref="AG70:AH70"/>
    <mergeCell ref="AK69:AL69"/>
    <mergeCell ref="AG58:AH58"/>
    <mergeCell ref="F64:AA64"/>
    <mergeCell ref="AK64:AL64"/>
    <mergeCell ref="AI62:AJ62"/>
    <mergeCell ref="AK62:AL62"/>
    <mergeCell ref="AK57:AL57"/>
    <mergeCell ref="AG60:AH60"/>
    <mergeCell ref="AD58:AE58"/>
    <mergeCell ref="AB62:AC62"/>
    <mergeCell ref="AD62:AE62"/>
    <mergeCell ref="AB65:AC65"/>
    <mergeCell ref="D57:E57"/>
    <mergeCell ref="AI72:AJ72"/>
    <mergeCell ref="AD59:AE59"/>
    <mergeCell ref="AB59:AC59"/>
    <mergeCell ref="AG59:AH59"/>
    <mergeCell ref="AG72:AH72"/>
    <mergeCell ref="AK59:AL59"/>
    <mergeCell ref="AI58:AJ58"/>
    <mergeCell ref="AK58:AL58"/>
    <mergeCell ref="A53:C53"/>
    <mergeCell ref="A58:C58"/>
    <mergeCell ref="F97:AA97"/>
    <mergeCell ref="F78:AA78"/>
    <mergeCell ref="F85:AA85"/>
    <mergeCell ref="F79:AA79"/>
    <mergeCell ref="D84:E84"/>
    <mergeCell ref="F80:AA80"/>
    <mergeCell ref="F81:AA81"/>
    <mergeCell ref="D86:E86"/>
    <mergeCell ref="D87:E87"/>
    <mergeCell ref="D88:E88"/>
    <mergeCell ref="D82:E82"/>
    <mergeCell ref="D83:E83"/>
    <mergeCell ref="D78:E78"/>
    <mergeCell ref="F84:AA84"/>
    <mergeCell ref="F82:AA82"/>
    <mergeCell ref="D93:E93"/>
    <mergeCell ref="D94:E94"/>
    <mergeCell ref="D92:E92"/>
    <mergeCell ref="D80:E80"/>
    <mergeCell ref="F92:AA92"/>
    <mergeCell ref="F83:AA83"/>
    <mergeCell ref="D81:E81"/>
    <mergeCell ref="D95:E95"/>
    <mergeCell ref="D96:E96"/>
    <mergeCell ref="D79:E79"/>
    <mergeCell ref="F72:AA72"/>
    <mergeCell ref="F70:AA70"/>
    <mergeCell ref="F69:AA69"/>
    <mergeCell ref="A81:C81"/>
    <mergeCell ref="D62:E62"/>
    <mergeCell ref="A55:C55"/>
    <mergeCell ref="D55:E55"/>
    <mergeCell ref="D69:E69"/>
    <mergeCell ref="A59:C59"/>
    <mergeCell ref="BE80:BH80"/>
    <mergeCell ref="BE81:BH81"/>
    <mergeCell ref="AB80:AC80"/>
    <mergeCell ref="AD80:AE80"/>
    <mergeCell ref="AI73:AJ73"/>
    <mergeCell ref="D68:E68"/>
    <mergeCell ref="AB67:AC67"/>
    <mergeCell ref="AD67:AE67"/>
    <mergeCell ref="AG67:AH67"/>
    <mergeCell ref="AB68:AC68"/>
    <mergeCell ref="AD68:AE68"/>
    <mergeCell ref="AG68:AH68"/>
    <mergeCell ref="A54:C54"/>
    <mergeCell ref="AB58:AC58"/>
    <mergeCell ref="AB57:AC57"/>
    <mergeCell ref="AB74:AC74"/>
    <mergeCell ref="D70:E70"/>
    <mergeCell ref="F66:AA66"/>
    <mergeCell ref="AB63:AC63"/>
    <mergeCell ref="AD63:AE63"/>
    <mergeCell ref="AG63:AH63"/>
    <mergeCell ref="AI63:AJ63"/>
    <mergeCell ref="AK63:AL63"/>
    <mergeCell ref="AM63:AN63"/>
    <mergeCell ref="AB64:AC64"/>
    <mergeCell ref="AD64:AE64"/>
    <mergeCell ref="AG64:AH64"/>
    <mergeCell ref="AK70:AL70"/>
    <mergeCell ref="AB73:AC73"/>
    <mergeCell ref="AB78:AC78"/>
    <mergeCell ref="AB75:AC75"/>
    <mergeCell ref="F75:AA75"/>
    <mergeCell ref="F77:AA77"/>
    <mergeCell ref="F71:AA71"/>
    <mergeCell ref="D74:E74"/>
    <mergeCell ref="F67:AA67"/>
    <mergeCell ref="D58:E58"/>
    <mergeCell ref="D54:E54"/>
    <mergeCell ref="D52:E52"/>
    <mergeCell ref="D53:E53"/>
    <mergeCell ref="AG65:AH65"/>
    <mergeCell ref="AB53:AC53"/>
    <mergeCell ref="AD56:AE56"/>
    <mergeCell ref="AB56:AC56"/>
    <mergeCell ref="AD57:AE57"/>
    <mergeCell ref="AD54:AE54"/>
    <mergeCell ref="AG66:AH66"/>
    <mergeCell ref="AB66:AC66"/>
    <mergeCell ref="F55:AA55"/>
    <mergeCell ref="F53:AA53"/>
    <mergeCell ref="AD55:AE55"/>
    <mergeCell ref="AB55:AC55"/>
    <mergeCell ref="AB52:AC52"/>
    <mergeCell ref="AB54:AC54"/>
    <mergeCell ref="F73:AA73"/>
    <mergeCell ref="F76:AA76"/>
    <mergeCell ref="F74:AA74"/>
    <mergeCell ref="D75:E75"/>
    <mergeCell ref="F63:AA63"/>
    <mergeCell ref="F68:AA68"/>
    <mergeCell ref="BE38:BH38"/>
    <mergeCell ref="AM36:AN36"/>
    <mergeCell ref="BE36:BH36"/>
    <mergeCell ref="AM37:AN37"/>
    <mergeCell ref="BE37:BH37"/>
    <mergeCell ref="AG39:AH39"/>
    <mergeCell ref="AD35:AE35"/>
    <mergeCell ref="AI39:AJ39"/>
    <mergeCell ref="AK39:AL39"/>
    <mergeCell ref="AK37:AL37"/>
    <mergeCell ref="AI36:AJ36"/>
    <mergeCell ref="AK36:AL36"/>
    <mergeCell ref="AD39:AE39"/>
    <mergeCell ref="BE40:BH40"/>
    <mergeCell ref="BE41:BH41"/>
    <mergeCell ref="BE42:BH42"/>
    <mergeCell ref="BE44:BH44"/>
    <mergeCell ref="AU40:AU44"/>
    <mergeCell ref="AV40:AV44"/>
    <mergeCell ref="A87:C87"/>
    <mergeCell ref="A88:C88"/>
    <mergeCell ref="A78:C78"/>
    <mergeCell ref="A66:C66"/>
    <mergeCell ref="A70:C70"/>
    <mergeCell ref="F56:AA56"/>
    <mergeCell ref="A62:C62"/>
    <mergeCell ref="A67:C67"/>
    <mergeCell ref="A68:C68"/>
    <mergeCell ref="A75:C75"/>
    <mergeCell ref="A74:C74"/>
    <mergeCell ref="A71:C71"/>
    <mergeCell ref="A79:C79"/>
    <mergeCell ref="A82:C82"/>
    <mergeCell ref="A80:C80"/>
    <mergeCell ref="D65:E65"/>
    <mergeCell ref="F62:AA62"/>
    <mergeCell ref="F59:AA59"/>
    <mergeCell ref="D64:E64"/>
    <mergeCell ref="D59:E59"/>
    <mergeCell ref="F65:AA65"/>
    <mergeCell ref="A65:C65"/>
    <mergeCell ref="F57:AA57"/>
    <mergeCell ref="F58:AA58"/>
    <mergeCell ref="A56:C56"/>
    <mergeCell ref="D56:E56"/>
    <mergeCell ref="A57:C57"/>
    <mergeCell ref="A84:C84"/>
    <mergeCell ref="AF20:AI20"/>
    <mergeCell ref="BA40:BA44"/>
    <mergeCell ref="BB40:BB44"/>
    <mergeCell ref="BC40:BC44"/>
    <mergeCell ref="AM25:AN25"/>
    <mergeCell ref="AI37:AJ37"/>
    <mergeCell ref="AX45:AX49"/>
    <mergeCell ref="AK53:AL53"/>
    <mergeCell ref="AB38:AC38"/>
    <mergeCell ref="AF11:AF13"/>
    <mergeCell ref="AG11:AI11"/>
    <mergeCell ref="AJ11:AJ13"/>
    <mergeCell ref="AK11:AN11"/>
    <mergeCell ref="AO11:AR11"/>
    <mergeCell ref="AM35:AN35"/>
    <mergeCell ref="AD36:AE36"/>
    <mergeCell ref="AG36:AH36"/>
    <mergeCell ref="AG35:AH35"/>
    <mergeCell ref="AI35:AJ35"/>
    <mergeCell ref="AK35:AL35"/>
    <mergeCell ref="AM39:AN39"/>
    <mergeCell ref="AB34:AC34"/>
    <mergeCell ref="AB33:AC33"/>
    <mergeCell ref="AD33:AE33"/>
    <mergeCell ref="AK27:AL27"/>
    <mergeCell ref="AM27:AN27"/>
    <mergeCell ref="AB37:AC37"/>
    <mergeCell ref="AI38:AJ38"/>
    <mergeCell ref="AG38:AH38"/>
    <mergeCell ref="AD37:AE37"/>
    <mergeCell ref="AG37:AH37"/>
    <mergeCell ref="AD52:AE52"/>
    <mergeCell ref="F46:AA46"/>
    <mergeCell ref="AK45:AL49"/>
    <mergeCell ref="AM45:AN49"/>
    <mergeCell ref="F42:AA42"/>
    <mergeCell ref="AF45:AF49"/>
    <mergeCell ref="D38:E38"/>
    <mergeCell ref="D42:E42"/>
    <mergeCell ref="D40:E40"/>
    <mergeCell ref="AB40:AC44"/>
    <mergeCell ref="AD40:AE44"/>
    <mergeCell ref="AG40:AH44"/>
    <mergeCell ref="AI40:AJ44"/>
    <mergeCell ref="AK40:AL44"/>
    <mergeCell ref="A48:C48"/>
    <mergeCell ref="D48:E48"/>
    <mergeCell ref="D45:E45"/>
    <mergeCell ref="F44:AA44"/>
    <mergeCell ref="A46:C46"/>
    <mergeCell ref="D46:E46"/>
    <mergeCell ref="A47:C47"/>
    <mergeCell ref="AB45:AC49"/>
    <mergeCell ref="AD45:AE49"/>
    <mergeCell ref="AG45:AH49"/>
    <mergeCell ref="AI45:AJ49"/>
    <mergeCell ref="I20:L20"/>
    <mergeCell ref="N20:Q20"/>
    <mergeCell ref="T20:W20"/>
    <mergeCell ref="AK20:AO20"/>
    <mergeCell ref="U21:V21"/>
    <mergeCell ref="AA21:AB21"/>
    <mergeCell ref="AL21:AM21"/>
    <mergeCell ref="AR21:AS21"/>
    <mergeCell ref="AY21:AZ21"/>
    <mergeCell ref="AO40:AO44"/>
    <mergeCell ref="AP40:AP44"/>
    <mergeCell ref="AQ40:AQ44"/>
    <mergeCell ref="AR40:AR44"/>
    <mergeCell ref="AO45:AO49"/>
    <mergeCell ref="AP45:AP49"/>
    <mergeCell ref="AQ45:AQ49"/>
    <mergeCell ref="AR45:AR49"/>
    <mergeCell ref="AW40:AW44"/>
    <mergeCell ref="AX40:AX44"/>
    <mergeCell ref="AY40:AY44"/>
    <mergeCell ref="AZ40:AZ44"/>
    <mergeCell ref="AW45:AW49"/>
    <mergeCell ref="AS40:AS44"/>
    <mergeCell ref="AT40:AT44"/>
    <mergeCell ref="AU45:AU49"/>
    <mergeCell ref="AV45:AV49"/>
    <mergeCell ref="F40:AA40"/>
    <mergeCell ref="F41:AA41"/>
    <mergeCell ref="AD31:AE31"/>
    <mergeCell ref="AB31:AC31"/>
    <mergeCell ref="F31:AA31"/>
    <mergeCell ref="AI27:AJ27"/>
    <mergeCell ref="AW109:AW110"/>
    <mergeCell ref="AY105:AY106"/>
    <mergeCell ref="AZ105:AZ106"/>
    <mergeCell ref="AX109:AX110"/>
    <mergeCell ref="AY109:AY110"/>
    <mergeCell ref="AZ109:AZ110"/>
    <mergeCell ref="AW99:AW100"/>
    <mergeCell ref="AX99:AX100"/>
    <mergeCell ref="AY101:AY102"/>
    <mergeCell ref="AX101:AX102"/>
    <mergeCell ref="AW105:AW106"/>
    <mergeCell ref="BA45:BA49"/>
    <mergeCell ref="BB45:BB49"/>
    <mergeCell ref="BC45:BC49"/>
    <mergeCell ref="BD45:BD49"/>
    <mergeCell ref="AK56:AL56"/>
    <mergeCell ref="AY45:AY49"/>
    <mergeCell ref="AZ45:AZ49"/>
    <mergeCell ref="AS45:AS49"/>
    <mergeCell ref="AT45:AT49"/>
    <mergeCell ref="AM59:AN59"/>
    <mergeCell ref="AK55:AL55"/>
    <mergeCell ref="AM55:AN55"/>
    <mergeCell ref="AK54:AL54"/>
    <mergeCell ref="AM81:AN81"/>
    <mergeCell ref="AP109:AP110"/>
    <mergeCell ref="AZ107:AZ108"/>
    <mergeCell ref="AW107:AW108"/>
    <mergeCell ref="AX107:AX108"/>
    <mergeCell ref="AY107:AY108"/>
    <mergeCell ref="AV101:AV102"/>
    <mergeCell ref="AS103:AS104"/>
    <mergeCell ref="AS11:AS13"/>
    <mergeCell ref="AT11:AV11"/>
    <mergeCell ref="AW11:AW13"/>
    <mergeCell ref="AX11:BA11"/>
    <mergeCell ref="BI11:BI13"/>
    <mergeCell ref="AX105:AX106"/>
    <mergeCell ref="BC107:BC108"/>
    <mergeCell ref="BD107:BD108"/>
    <mergeCell ref="BC109:BC110"/>
    <mergeCell ref="BD109:BD110"/>
    <mergeCell ref="AY99:AY100"/>
    <mergeCell ref="AZ99:AZ100"/>
    <mergeCell ref="AY103:AY104"/>
    <mergeCell ref="AZ103:AZ104"/>
    <mergeCell ref="AV107:AV108"/>
    <mergeCell ref="AS109:AS110"/>
    <mergeCell ref="AT109:AT110"/>
    <mergeCell ref="AU109:AU110"/>
    <mergeCell ref="AV109:AV110"/>
    <mergeCell ref="BA99:BA100"/>
    <mergeCell ref="BB99:BB100"/>
    <mergeCell ref="BC99:BC100"/>
    <mergeCell ref="BD99:BD100"/>
    <mergeCell ref="BA101:BA102"/>
    <mergeCell ref="BB101:BB102"/>
    <mergeCell ref="BC101:BC102"/>
    <mergeCell ref="BD101:BD102"/>
    <mergeCell ref="BD40:BD44"/>
    <mergeCell ref="BB11:BB13"/>
    <mergeCell ref="BC11:BC13"/>
    <mergeCell ref="BE35:BH35"/>
    <mergeCell ref="BE39:BH39"/>
  </mergeCells>
  <printOptions horizontalCentered="1"/>
  <pageMargins left="0.6692913385826772" right="0" top="0" bottom="0" header="0" footer="0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I168"/>
  <sheetViews>
    <sheetView topLeftCell="A18" workbookViewId="0">
      <selection activeCell="F41" sqref="F41:AA41"/>
    </sheetView>
  </sheetViews>
  <sheetFormatPr defaultRowHeight="15"/>
  <cols>
    <col min="1" max="1" width="2.5703125" customWidth="1"/>
    <col min="2" max="2" width="1.85546875" customWidth="1"/>
    <col min="3" max="4" width="2.140625" customWidth="1"/>
    <col min="5" max="6" width="2.5703125" customWidth="1"/>
    <col min="7" max="27" width="2.28515625" customWidth="1"/>
    <col min="28" max="28" width="2.42578125" style="44" customWidth="1"/>
    <col min="29" max="29" width="2.140625" style="44" customWidth="1"/>
    <col min="30" max="30" width="2.28515625" style="1" customWidth="1"/>
    <col min="31" max="33" width="2.140625" style="1" customWidth="1"/>
    <col min="34" max="34" width="2.42578125" style="1" customWidth="1"/>
    <col min="35" max="35" width="2.140625" style="1" customWidth="1"/>
    <col min="36" max="36" width="2" style="1" customWidth="1"/>
    <col min="37" max="37" width="2.140625" style="1" customWidth="1"/>
    <col min="38" max="38" width="2.42578125" style="1" customWidth="1"/>
    <col min="39" max="39" width="2.140625" style="1" customWidth="1"/>
    <col min="40" max="40" width="2.5703125" style="1" customWidth="1"/>
    <col min="41" max="41" width="2" style="1" customWidth="1"/>
    <col min="42" max="42" width="2.85546875" style="1" customWidth="1"/>
    <col min="43" max="48" width="2.42578125" style="1" customWidth="1"/>
    <col min="49" max="49" width="2.7109375" style="1" customWidth="1"/>
    <col min="50" max="57" width="2.42578125" style="1" customWidth="1"/>
    <col min="58" max="60" width="2.5703125" customWidth="1"/>
    <col min="61" max="61" width="2.42578125" customWidth="1"/>
  </cols>
  <sheetData>
    <row r="1" spans="1:61" ht="15.75" customHeight="1">
      <c r="A1" s="2"/>
      <c r="B1" s="763" t="s">
        <v>35</v>
      </c>
      <c r="C1" s="763"/>
      <c r="D1" s="763"/>
      <c r="E1" s="763"/>
      <c r="F1" s="763"/>
      <c r="G1" s="763"/>
      <c r="H1" s="763"/>
      <c r="I1" s="763"/>
      <c r="J1" s="763"/>
      <c r="K1" s="763"/>
      <c r="L1" s="763"/>
      <c r="M1" s="763"/>
      <c r="N1" s="763"/>
      <c r="O1" s="763"/>
      <c r="P1" s="763"/>
      <c r="Q1" s="763"/>
      <c r="R1" s="763"/>
      <c r="S1" s="763"/>
      <c r="T1" s="763"/>
      <c r="U1" s="763"/>
      <c r="V1" s="763"/>
      <c r="W1" s="763"/>
      <c r="X1" s="763"/>
      <c r="Y1" s="763"/>
      <c r="Z1" s="763"/>
      <c r="AA1" s="763"/>
      <c r="AB1" s="763"/>
      <c r="AC1" s="763"/>
      <c r="AD1" s="763"/>
      <c r="AE1" s="763"/>
      <c r="AF1" s="763"/>
      <c r="AG1" s="763"/>
      <c r="AH1" s="763"/>
      <c r="AI1" s="763"/>
      <c r="AJ1" s="763"/>
      <c r="AK1" s="763"/>
      <c r="AL1" s="763"/>
      <c r="AM1" s="763"/>
      <c r="AN1" s="763"/>
      <c r="AO1" s="763"/>
      <c r="AP1" s="763"/>
      <c r="AQ1" s="763"/>
      <c r="AR1" s="763"/>
      <c r="AS1" s="763"/>
      <c r="AT1" s="763"/>
      <c r="AU1" s="763"/>
      <c r="AV1" s="763"/>
      <c r="AW1" s="763"/>
      <c r="AX1" s="763"/>
      <c r="AY1" s="763"/>
      <c r="AZ1" s="763"/>
      <c r="BA1" s="763"/>
      <c r="BB1" s="763"/>
      <c r="BC1" s="763"/>
      <c r="BD1" s="763"/>
      <c r="BE1" s="763"/>
      <c r="BF1" s="763"/>
      <c r="BG1" s="763"/>
      <c r="BH1" s="763"/>
    </row>
    <row r="2" spans="1:61" s="1" customFormat="1" ht="14.25" customHeight="1">
      <c r="A2" s="3" t="s">
        <v>36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4"/>
      <c r="AC2" s="4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572" t="s">
        <v>37</v>
      </c>
      <c r="AU2" s="572"/>
      <c r="AV2" s="572"/>
      <c r="AW2" s="572"/>
      <c r="AX2" s="572"/>
      <c r="AY2" s="572"/>
      <c r="AZ2" s="572"/>
      <c r="BA2" s="572"/>
      <c r="BB2" s="572"/>
      <c r="BC2" s="572"/>
      <c r="BD2" s="572"/>
      <c r="BE2" s="572"/>
      <c r="BF2" s="572"/>
      <c r="BG2" s="572"/>
      <c r="BH2" s="572"/>
      <c r="BI2" s="572"/>
    </row>
    <row r="3" spans="1:61" s="1" customFormat="1" ht="14.25" customHeight="1">
      <c r="V3" s="671" t="s">
        <v>108</v>
      </c>
      <c r="W3" s="671"/>
      <c r="X3" s="671"/>
      <c r="Y3" s="671"/>
      <c r="Z3" s="671"/>
      <c r="AA3" s="671"/>
      <c r="AB3" s="671"/>
      <c r="AC3" s="671"/>
      <c r="AD3" s="671"/>
      <c r="AE3" s="671"/>
      <c r="AF3" s="671"/>
      <c r="AG3" s="671"/>
      <c r="AH3" s="671"/>
      <c r="AI3" s="671"/>
      <c r="AJ3" s="671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</row>
    <row r="4" spans="1:61" s="1" customFormat="1" ht="14.25" customHeight="1">
      <c r="A4" s="761" t="s">
        <v>38</v>
      </c>
      <c r="B4" s="761"/>
      <c r="C4" s="761"/>
      <c r="D4" s="761"/>
      <c r="E4" s="761"/>
      <c r="F4" s="761"/>
      <c r="G4" s="761"/>
      <c r="H4" s="761"/>
      <c r="I4" s="761"/>
      <c r="J4" s="761"/>
      <c r="K4" s="761"/>
      <c r="L4" s="761"/>
      <c r="M4" s="761"/>
      <c r="N4" s="761"/>
      <c r="O4" s="761"/>
      <c r="P4" s="3"/>
      <c r="Q4" s="3"/>
      <c r="R4" s="3"/>
      <c r="S4" s="3"/>
      <c r="T4" s="3"/>
      <c r="U4" s="3"/>
      <c r="V4" s="578" t="s">
        <v>39</v>
      </c>
      <c r="W4" s="578"/>
      <c r="X4" s="578"/>
      <c r="Y4" s="578"/>
      <c r="Z4" s="578"/>
      <c r="AA4" s="578"/>
      <c r="AB4" s="578"/>
      <c r="AC4" s="578"/>
      <c r="AD4" s="578"/>
      <c r="AE4" s="578"/>
      <c r="AF4" s="578"/>
      <c r="AG4" s="578"/>
      <c r="AH4" s="578"/>
      <c r="AI4" s="578"/>
      <c r="AJ4" s="578"/>
      <c r="AK4" s="5"/>
      <c r="AL4" s="5"/>
      <c r="AM4" s="5"/>
      <c r="AN4" s="5"/>
      <c r="AO4" s="5"/>
      <c r="AP4" s="5"/>
      <c r="AQ4" s="5"/>
      <c r="AR4" s="5"/>
      <c r="AS4" s="5"/>
      <c r="AT4" s="5"/>
      <c r="AU4" s="761" t="s">
        <v>40</v>
      </c>
      <c r="AV4" s="761"/>
      <c r="AW4" s="761"/>
      <c r="AX4" s="761"/>
      <c r="AY4" s="761"/>
      <c r="AZ4" s="761"/>
      <c r="BA4" s="761"/>
      <c r="BB4" s="761"/>
      <c r="BC4" s="761"/>
      <c r="BD4" s="761"/>
      <c r="BE4" s="761"/>
      <c r="BF4" s="761"/>
      <c r="BG4" s="761"/>
      <c r="BH4" s="761"/>
      <c r="BI4" s="761"/>
    </row>
    <row r="5" spans="1:61" s="1" customFormat="1" ht="14.25" customHeight="1">
      <c r="A5" s="672" t="s">
        <v>41</v>
      </c>
      <c r="B5" s="672"/>
      <c r="C5" s="672"/>
      <c r="D5" s="672"/>
      <c r="E5" s="672"/>
      <c r="F5" s="672"/>
      <c r="G5" s="672"/>
      <c r="H5" s="672"/>
      <c r="I5" s="672"/>
      <c r="J5" s="672"/>
      <c r="K5" s="672"/>
      <c r="L5" s="672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4"/>
      <c r="AC5" s="4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759" t="s">
        <v>42</v>
      </c>
      <c r="AV5" s="760"/>
      <c r="AW5" s="760"/>
      <c r="AX5" s="760"/>
      <c r="AY5" s="760"/>
      <c r="AZ5" s="760"/>
      <c r="BA5" s="760"/>
      <c r="BB5" s="760"/>
      <c r="BC5" s="760"/>
      <c r="BD5" s="760"/>
      <c r="BE5" s="760"/>
      <c r="BF5" s="760"/>
      <c r="BG5" s="760"/>
      <c r="BH5" s="760"/>
      <c r="BI5" s="760"/>
    </row>
    <row r="6" spans="1:61" s="1" customFormat="1" ht="14.25" customHeight="1">
      <c r="AB6" s="4"/>
      <c r="AC6" s="4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761" t="s">
        <v>43</v>
      </c>
      <c r="AV6" s="761"/>
      <c r="AW6" s="761"/>
      <c r="AX6" s="761"/>
      <c r="AY6" s="761"/>
      <c r="AZ6" s="761"/>
      <c r="BA6" s="761"/>
      <c r="BB6" s="761"/>
      <c r="BC6" s="761"/>
      <c r="BD6" s="761"/>
      <c r="BE6" s="761"/>
      <c r="BF6" s="761"/>
      <c r="BG6" s="761"/>
      <c r="BH6" s="761"/>
      <c r="BI6" s="761"/>
    </row>
    <row r="7" spans="1:61" s="1" customFormat="1" ht="14.25" customHeight="1">
      <c r="A7" s="762" t="s">
        <v>44</v>
      </c>
      <c r="B7" s="762"/>
      <c r="C7" s="762"/>
      <c r="D7" s="762"/>
      <c r="E7" s="762"/>
      <c r="F7" s="762"/>
      <c r="G7" s="762"/>
      <c r="H7" s="762"/>
      <c r="I7" s="762"/>
      <c r="J7" s="762"/>
      <c r="K7" s="762"/>
      <c r="L7" s="762"/>
      <c r="M7" s="762"/>
      <c r="N7" s="762"/>
      <c r="O7" s="762"/>
      <c r="P7" s="3"/>
      <c r="Q7" s="3"/>
      <c r="R7" s="3"/>
      <c r="S7" s="3"/>
      <c r="T7" s="3"/>
      <c r="U7" s="671" t="s">
        <v>45</v>
      </c>
      <c r="V7" s="671"/>
      <c r="W7" s="671"/>
      <c r="X7" s="671"/>
      <c r="Y7" s="671"/>
      <c r="Z7" s="671"/>
      <c r="AA7" s="671"/>
      <c r="AB7" s="671"/>
      <c r="AC7" s="671"/>
      <c r="AD7" s="671"/>
      <c r="AE7" s="671"/>
      <c r="AF7" s="671"/>
      <c r="AG7" s="671"/>
      <c r="AH7" s="671"/>
      <c r="AI7" s="671"/>
      <c r="AJ7" s="671"/>
      <c r="AK7" s="671"/>
      <c r="AL7" s="671"/>
      <c r="AM7" s="671"/>
      <c r="AN7" s="671"/>
      <c r="AO7" s="671"/>
      <c r="AP7" s="3"/>
      <c r="AQ7" s="3"/>
      <c r="AR7" s="3"/>
      <c r="AS7" s="3"/>
      <c r="AT7" s="3"/>
      <c r="AU7" s="761" t="s">
        <v>46</v>
      </c>
      <c r="AV7" s="761"/>
      <c r="AW7" s="761"/>
      <c r="AX7" s="761"/>
      <c r="AY7" s="761"/>
      <c r="AZ7" s="761"/>
      <c r="BA7" s="761"/>
      <c r="BB7" s="761"/>
      <c r="BC7" s="761"/>
      <c r="BD7" s="761"/>
      <c r="BE7" s="761"/>
      <c r="BF7" s="761"/>
      <c r="BG7" s="761"/>
      <c r="BH7" s="761"/>
      <c r="BI7" s="761"/>
    </row>
    <row r="8" spans="1:61" ht="3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4"/>
      <c r="AC8" s="4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758"/>
      <c r="AV8" s="758"/>
      <c r="AW8" s="758"/>
      <c r="AX8" s="758"/>
      <c r="AY8" s="758"/>
      <c r="AZ8" s="758"/>
      <c r="BA8" s="758"/>
      <c r="BB8" s="758"/>
      <c r="BC8" s="758"/>
      <c r="BD8" s="758"/>
      <c r="BE8" s="758"/>
      <c r="BF8" s="758"/>
      <c r="BG8" s="758"/>
      <c r="BH8" s="758"/>
      <c r="BI8" s="758"/>
    </row>
    <row r="9" spans="1:61" s="8" customFormat="1" ht="17.25" customHeight="1">
      <c r="A9" s="581" t="s">
        <v>47</v>
      </c>
      <c r="B9" s="271" t="s">
        <v>48</v>
      </c>
      <c r="C9" s="272"/>
      <c r="D9" s="272"/>
      <c r="E9" s="272"/>
      <c r="F9" s="584" t="s">
        <v>49</v>
      </c>
      <c r="G9" s="584"/>
      <c r="H9" s="584"/>
      <c r="I9" s="584"/>
      <c r="J9" s="268" t="s">
        <v>50</v>
      </c>
      <c r="K9" s="275" t="s">
        <v>51</v>
      </c>
      <c r="L9" s="276"/>
      <c r="M9" s="276"/>
      <c r="N9" s="274" t="s">
        <v>52</v>
      </c>
      <c r="O9" s="584" t="s">
        <v>53</v>
      </c>
      <c r="P9" s="584"/>
      <c r="Q9" s="584"/>
      <c r="R9" s="584"/>
      <c r="S9" s="271" t="s">
        <v>54</v>
      </c>
      <c r="T9" s="272"/>
      <c r="U9" s="272"/>
      <c r="V9" s="272"/>
      <c r="W9" s="268" t="s">
        <v>55</v>
      </c>
      <c r="X9" s="275" t="s">
        <v>56</v>
      </c>
      <c r="Y9" s="276"/>
      <c r="Z9" s="276"/>
      <c r="AA9" s="268" t="s">
        <v>57</v>
      </c>
      <c r="AB9" s="584" t="s">
        <v>58</v>
      </c>
      <c r="AC9" s="584"/>
      <c r="AD9" s="584"/>
      <c r="AE9" s="584"/>
      <c r="AF9" s="271" t="s">
        <v>59</v>
      </c>
      <c r="AG9" s="272"/>
      <c r="AH9" s="272"/>
      <c r="AI9" s="273"/>
      <c r="AJ9" s="584" t="s">
        <v>60</v>
      </c>
      <c r="AK9" s="584"/>
      <c r="AL9" s="584"/>
      <c r="AM9" s="584"/>
      <c r="AN9" s="268" t="s">
        <v>61</v>
      </c>
      <c r="AO9" s="275" t="s">
        <v>62</v>
      </c>
      <c r="AP9" s="276"/>
      <c r="AQ9" s="276"/>
      <c r="AR9" s="276"/>
      <c r="AS9" s="271" t="s">
        <v>63</v>
      </c>
      <c r="AT9" s="272"/>
      <c r="AU9" s="272"/>
      <c r="AV9" s="272"/>
      <c r="AW9" s="274" t="s">
        <v>64</v>
      </c>
      <c r="AX9" s="275" t="s">
        <v>65</v>
      </c>
      <c r="AY9" s="276"/>
      <c r="AZ9" s="276"/>
      <c r="BA9" s="276"/>
      <c r="BB9" s="299" t="s">
        <v>66</v>
      </c>
      <c r="BC9" s="299" t="s">
        <v>67</v>
      </c>
      <c r="BD9" s="299" t="s">
        <v>68</v>
      </c>
      <c r="BE9" s="299" t="s">
        <v>69</v>
      </c>
      <c r="BF9" s="299" t="s">
        <v>70</v>
      </c>
      <c r="BG9" s="277" t="s">
        <v>71</v>
      </c>
      <c r="BH9" s="277" t="s">
        <v>72</v>
      </c>
      <c r="BI9" s="277" t="s">
        <v>47</v>
      </c>
    </row>
    <row r="10" spans="1:61" s="8" customFormat="1" ht="15.75" customHeight="1">
      <c r="A10" s="582"/>
      <c r="B10" s="50">
        <v>5</v>
      </c>
      <c r="C10" s="50">
        <v>12</v>
      </c>
      <c r="D10" s="50">
        <v>19</v>
      </c>
      <c r="E10" s="50">
        <v>26</v>
      </c>
      <c r="F10" s="50">
        <v>3</v>
      </c>
      <c r="G10" s="50">
        <v>10</v>
      </c>
      <c r="H10" s="50">
        <v>17</v>
      </c>
      <c r="I10" s="49">
        <v>24</v>
      </c>
      <c r="J10" s="269"/>
      <c r="K10" s="9">
        <v>7</v>
      </c>
      <c r="L10" s="50">
        <v>14</v>
      </c>
      <c r="M10" s="49">
        <v>21</v>
      </c>
      <c r="N10" s="274"/>
      <c r="O10" s="9">
        <v>5</v>
      </c>
      <c r="P10" s="50">
        <v>12</v>
      </c>
      <c r="Q10" s="50">
        <v>19</v>
      </c>
      <c r="R10" s="50">
        <v>26</v>
      </c>
      <c r="S10" s="50">
        <v>2</v>
      </c>
      <c r="T10" s="50">
        <v>9</v>
      </c>
      <c r="U10" s="50">
        <v>16</v>
      </c>
      <c r="V10" s="49">
        <v>23</v>
      </c>
      <c r="W10" s="269"/>
      <c r="X10" s="9">
        <v>6</v>
      </c>
      <c r="Y10" s="50">
        <v>13</v>
      </c>
      <c r="Z10" s="49">
        <v>20</v>
      </c>
      <c r="AA10" s="269"/>
      <c r="AB10" s="9">
        <v>6</v>
      </c>
      <c r="AC10" s="50">
        <v>13</v>
      </c>
      <c r="AD10" s="50">
        <v>20</v>
      </c>
      <c r="AE10" s="50">
        <v>37</v>
      </c>
      <c r="AF10" s="50">
        <v>3</v>
      </c>
      <c r="AG10" s="50">
        <v>10</v>
      </c>
      <c r="AH10" s="50">
        <v>17</v>
      </c>
      <c r="AI10" s="50">
        <v>24</v>
      </c>
      <c r="AJ10" s="50">
        <v>1</v>
      </c>
      <c r="AK10" s="50">
        <v>8</v>
      </c>
      <c r="AL10" s="50">
        <v>15</v>
      </c>
      <c r="AM10" s="50">
        <v>22</v>
      </c>
      <c r="AN10" s="269"/>
      <c r="AO10" s="9">
        <v>5</v>
      </c>
      <c r="AP10" s="50">
        <v>12</v>
      </c>
      <c r="AQ10" s="50">
        <v>19</v>
      </c>
      <c r="AR10" s="50">
        <v>26</v>
      </c>
      <c r="AS10" s="50">
        <v>3</v>
      </c>
      <c r="AT10" s="50">
        <v>10</v>
      </c>
      <c r="AU10" s="50">
        <v>17</v>
      </c>
      <c r="AV10" s="49">
        <v>24</v>
      </c>
      <c r="AW10" s="274"/>
      <c r="AX10" s="50">
        <v>7</v>
      </c>
      <c r="AY10" s="50">
        <v>14</v>
      </c>
      <c r="AZ10" s="50">
        <v>21</v>
      </c>
      <c r="BA10" s="50">
        <v>28</v>
      </c>
      <c r="BB10" s="300"/>
      <c r="BC10" s="300"/>
      <c r="BD10" s="300"/>
      <c r="BE10" s="300"/>
      <c r="BF10" s="300"/>
      <c r="BG10" s="278"/>
      <c r="BH10" s="278"/>
      <c r="BI10" s="278"/>
    </row>
    <row r="11" spans="1:61" s="8" customFormat="1" ht="14.25" customHeight="1">
      <c r="A11" s="583"/>
      <c r="B11" s="50">
        <v>9</v>
      </c>
      <c r="C11" s="50">
        <v>16</v>
      </c>
      <c r="D11" s="50">
        <v>23</v>
      </c>
      <c r="E11" s="50">
        <v>30</v>
      </c>
      <c r="F11" s="50">
        <v>7</v>
      </c>
      <c r="G11" s="50">
        <v>14</v>
      </c>
      <c r="H11" s="50">
        <v>21</v>
      </c>
      <c r="I11" s="49">
        <v>28</v>
      </c>
      <c r="J11" s="270"/>
      <c r="K11" s="9">
        <v>11</v>
      </c>
      <c r="L11" s="50">
        <v>18</v>
      </c>
      <c r="M11" s="49">
        <v>25</v>
      </c>
      <c r="N11" s="274"/>
      <c r="O11" s="9">
        <v>9</v>
      </c>
      <c r="P11" s="50">
        <v>16</v>
      </c>
      <c r="Q11" s="50">
        <v>23</v>
      </c>
      <c r="R11" s="50">
        <v>30</v>
      </c>
      <c r="S11" s="50">
        <v>6</v>
      </c>
      <c r="T11" s="50">
        <v>13</v>
      </c>
      <c r="U11" s="50">
        <v>20</v>
      </c>
      <c r="V11" s="49">
        <v>27</v>
      </c>
      <c r="W11" s="270"/>
      <c r="X11" s="9">
        <v>10</v>
      </c>
      <c r="Y11" s="50">
        <v>17</v>
      </c>
      <c r="Z11" s="49">
        <v>24</v>
      </c>
      <c r="AA11" s="270"/>
      <c r="AB11" s="9">
        <v>10</v>
      </c>
      <c r="AC11" s="50">
        <v>17</v>
      </c>
      <c r="AD11" s="50">
        <v>24</v>
      </c>
      <c r="AE11" s="50">
        <v>31</v>
      </c>
      <c r="AF11" s="50">
        <v>7</v>
      </c>
      <c r="AG11" s="50">
        <v>14</v>
      </c>
      <c r="AH11" s="50">
        <v>21</v>
      </c>
      <c r="AI11" s="50">
        <v>28</v>
      </c>
      <c r="AJ11" s="50">
        <v>5</v>
      </c>
      <c r="AK11" s="50">
        <v>12</v>
      </c>
      <c r="AL11" s="50">
        <v>19</v>
      </c>
      <c r="AM11" s="50">
        <v>26</v>
      </c>
      <c r="AN11" s="270"/>
      <c r="AO11" s="9">
        <v>9</v>
      </c>
      <c r="AP11" s="50">
        <v>16</v>
      </c>
      <c r="AQ11" s="50">
        <v>23</v>
      </c>
      <c r="AR11" s="50">
        <v>30</v>
      </c>
      <c r="AS11" s="50">
        <v>7</v>
      </c>
      <c r="AT11" s="50">
        <v>14</v>
      </c>
      <c r="AU11" s="50">
        <v>21</v>
      </c>
      <c r="AV11" s="49">
        <v>28</v>
      </c>
      <c r="AW11" s="274"/>
      <c r="AX11" s="50">
        <v>11</v>
      </c>
      <c r="AY11" s="50">
        <v>18</v>
      </c>
      <c r="AZ11" s="50">
        <v>25</v>
      </c>
      <c r="BA11" s="50">
        <v>31</v>
      </c>
      <c r="BB11" s="301"/>
      <c r="BC11" s="301"/>
      <c r="BD11" s="301"/>
      <c r="BE11" s="301"/>
      <c r="BF11" s="301"/>
      <c r="BG11" s="279"/>
      <c r="BH11" s="279"/>
      <c r="BI11" s="279"/>
    </row>
    <row r="12" spans="1:61" s="8" customFormat="1" ht="12.75" customHeight="1">
      <c r="A12" s="10" t="s">
        <v>73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1"/>
      <c r="BH12" s="11"/>
      <c r="BI12" s="50" t="s">
        <v>73</v>
      </c>
    </row>
    <row r="13" spans="1:61" s="8" customFormat="1" ht="12.75" customHeight="1">
      <c r="A13" s="10" t="s">
        <v>74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1"/>
      <c r="BH13" s="11"/>
      <c r="BI13" s="50" t="s">
        <v>74</v>
      </c>
    </row>
    <row r="14" spans="1:61" s="8" customFormat="1" ht="12.75" customHeight="1">
      <c r="A14" s="10" t="s">
        <v>75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1"/>
      <c r="BH14" s="11"/>
      <c r="BI14" s="50" t="s">
        <v>75</v>
      </c>
    </row>
    <row r="15" spans="1:61" s="8" customFormat="1" ht="12.75" customHeight="1">
      <c r="A15" s="10" t="s">
        <v>76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1"/>
      <c r="BH15" s="11"/>
      <c r="BI15" s="50" t="s">
        <v>76</v>
      </c>
    </row>
    <row r="16" spans="1:61" s="8" customFormat="1" ht="12.75" customHeight="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0"/>
      <c r="BC16" s="10"/>
      <c r="BD16" s="10"/>
      <c r="BE16" s="10"/>
      <c r="BF16" s="10"/>
      <c r="BG16" s="11"/>
      <c r="BH16" s="11"/>
      <c r="BI16" s="9"/>
    </row>
    <row r="17" spans="1:61" ht="2.25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4"/>
      <c r="AC17" s="4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13"/>
    </row>
    <row r="18" spans="1:61" s="15" customFormat="1" ht="12.75" customHeight="1">
      <c r="A18" s="7"/>
      <c r="B18" s="755" t="s">
        <v>77</v>
      </c>
      <c r="C18" s="755"/>
      <c r="D18" s="755"/>
      <c r="E18" s="755"/>
      <c r="F18" s="755"/>
      <c r="G18" s="755"/>
      <c r="H18" s="7"/>
      <c r="I18" s="756" t="s">
        <v>110</v>
      </c>
      <c r="J18" s="756"/>
      <c r="K18" s="756"/>
      <c r="L18" s="756"/>
      <c r="M18" s="7"/>
      <c r="N18" s="757" t="s">
        <v>67</v>
      </c>
      <c r="O18" s="757"/>
      <c r="P18" s="757"/>
      <c r="Q18" s="757"/>
      <c r="R18" s="7"/>
      <c r="S18" s="7"/>
      <c r="T18" s="757" t="s">
        <v>78</v>
      </c>
      <c r="U18" s="757"/>
      <c r="V18" s="757"/>
      <c r="W18" s="757"/>
      <c r="X18" s="7"/>
      <c r="Y18" s="7"/>
      <c r="Z18" s="14" t="s">
        <v>69</v>
      </c>
      <c r="AB18" s="16"/>
      <c r="AC18" s="16"/>
      <c r="AD18" s="17"/>
      <c r="AE18" s="17"/>
      <c r="AF18" s="756" t="s">
        <v>68</v>
      </c>
      <c r="AG18" s="756"/>
      <c r="AH18" s="756"/>
      <c r="AI18" s="756"/>
      <c r="AJ18" s="756"/>
      <c r="AK18" s="18"/>
      <c r="AL18" s="756" t="s">
        <v>79</v>
      </c>
      <c r="AM18" s="756"/>
      <c r="AN18" s="756"/>
      <c r="AO18" s="756"/>
      <c r="AP18" s="756"/>
      <c r="AQ18" s="17"/>
      <c r="AR18" s="14" t="s">
        <v>80</v>
      </c>
      <c r="AT18" s="17"/>
      <c r="AU18" s="17"/>
      <c r="AV18" s="17"/>
      <c r="AW18" s="17"/>
      <c r="AX18" s="17"/>
      <c r="AY18" s="19" t="s">
        <v>71</v>
      </c>
      <c r="AZ18" s="17"/>
      <c r="BA18" s="17"/>
      <c r="BB18" s="17"/>
      <c r="BC18" s="17"/>
      <c r="BD18" s="17"/>
      <c r="BE18" s="17"/>
    </row>
    <row r="19" spans="1:61" s="22" customFormat="1" ht="12" customHeight="1">
      <c r="A19" s="20"/>
      <c r="B19" s="20"/>
      <c r="C19" s="20"/>
      <c r="D19" s="20"/>
      <c r="E19" s="20"/>
      <c r="F19" s="20"/>
      <c r="G19" s="20"/>
      <c r="H19" s="20"/>
      <c r="I19" s="20"/>
      <c r="J19" s="48"/>
      <c r="K19" s="20"/>
      <c r="L19" s="20"/>
      <c r="M19" s="20"/>
      <c r="N19" s="20"/>
      <c r="O19" s="748" t="s">
        <v>81</v>
      </c>
      <c r="P19" s="748"/>
      <c r="Q19" s="21"/>
      <c r="R19" s="20"/>
      <c r="S19" s="20"/>
      <c r="T19" s="20"/>
      <c r="U19" s="749" t="s">
        <v>82</v>
      </c>
      <c r="V19" s="750"/>
      <c r="Y19" s="20"/>
      <c r="Z19" s="20"/>
      <c r="AA19" s="751" t="s">
        <v>83</v>
      </c>
      <c r="AB19" s="751"/>
      <c r="AC19" s="23"/>
      <c r="AD19" s="20"/>
      <c r="AE19" s="20"/>
      <c r="AF19" s="20"/>
      <c r="AG19" s="751" t="s">
        <v>84</v>
      </c>
      <c r="AH19" s="751"/>
      <c r="AI19" s="20"/>
      <c r="AJ19" s="20"/>
      <c r="AK19" s="24"/>
      <c r="AM19" s="752" t="s">
        <v>85</v>
      </c>
      <c r="AN19" s="753"/>
      <c r="AO19" s="20"/>
      <c r="AP19" s="20"/>
      <c r="AQ19" s="20"/>
      <c r="AR19" s="20"/>
      <c r="AS19" s="754" t="s">
        <v>86</v>
      </c>
      <c r="AT19" s="754"/>
      <c r="AU19" s="20"/>
      <c r="AV19" s="20"/>
      <c r="AW19" s="20"/>
      <c r="AX19" s="20"/>
      <c r="AY19" s="20"/>
      <c r="AZ19" s="745" t="s">
        <v>85</v>
      </c>
      <c r="BA19" s="746"/>
      <c r="BB19" s="20"/>
      <c r="BC19" s="20"/>
      <c r="BD19" s="20"/>
      <c r="BE19" s="20"/>
      <c r="BF19" s="20"/>
      <c r="BG19" s="25"/>
      <c r="BH19" s="26"/>
    </row>
    <row r="20" spans="1:61" ht="3.7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4"/>
      <c r="AC20" s="4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13"/>
    </row>
    <row r="21" spans="1:61" ht="12.75" customHeight="1">
      <c r="A21" s="541" t="s">
        <v>87</v>
      </c>
      <c r="B21" s="541"/>
      <c r="C21" s="541"/>
      <c r="D21" s="551" t="s">
        <v>88</v>
      </c>
      <c r="E21" s="551"/>
      <c r="F21" s="555" t="s">
        <v>0</v>
      </c>
      <c r="G21" s="555"/>
      <c r="H21" s="555"/>
      <c r="I21" s="555"/>
      <c r="J21" s="555"/>
      <c r="K21" s="555"/>
      <c r="L21" s="555"/>
      <c r="M21" s="555"/>
      <c r="N21" s="555"/>
      <c r="O21" s="555"/>
      <c r="P21" s="555"/>
      <c r="Q21" s="555"/>
      <c r="R21" s="555"/>
      <c r="S21" s="555"/>
      <c r="T21" s="555"/>
      <c r="U21" s="555"/>
      <c r="V21" s="555"/>
      <c r="W21" s="555"/>
      <c r="X21" s="555"/>
      <c r="Y21" s="555"/>
      <c r="Z21" s="555"/>
      <c r="AA21" s="555"/>
      <c r="AB21" s="747" t="s">
        <v>1</v>
      </c>
      <c r="AC21" s="747"/>
      <c r="AD21" s="555" t="s">
        <v>2</v>
      </c>
      <c r="AE21" s="555"/>
      <c r="AF21" s="555"/>
      <c r="AG21" s="555"/>
      <c r="AH21" s="555"/>
      <c r="AI21" s="555"/>
      <c r="AJ21" s="555"/>
      <c r="AK21" s="555"/>
      <c r="AL21" s="555"/>
      <c r="AM21" s="555"/>
      <c r="AN21" s="555"/>
      <c r="AO21" s="555"/>
      <c r="AP21" s="547" t="s">
        <v>3</v>
      </c>
      <c r="AQ21" s="547"/>
      <c r="AR21" s="547"/>
      <c r="AS21" s="547"/>
      <c r="AT21" s="547"/>
      <c r="AU21" s="547"/>
      <c r="AV21" s="547"/>
      <c r="AW21" s="547"/>
      <c r="AX21" s="547"/>
      <c r="AY21" s="547"/>
      <c r="AZ21" s="547"/>
      <c r="BA21" s="547"/>
      <c r="BB21" s="547"/>
      <c r="BC21" s="547"/>
      <c r="BD21" s="547"/>
      <c r="BE21" s="547"/>
      <c r="BF21" s="541" t="s">
        <v>4</v>
      </c>
      <c r="BG21" s="541"/>
      <c r="BH21" s="541"/>
      <c r="BI21" s="541"/>
    </row>
    <row r="22" spans="1:61" ht="14.25" customHeight="1">
      <c r="A22" s="541"/>
      <c r="B22" s="541"/>
      <c r="C22" s="541"/>
      <c r="D22" s="551"/>
      <c r="E22" s="551"/>
      <c r="F22" s="555"/>
      <c r="G22" s="555"/>
      <c r="H22" s="555"/>
      <c r="I22" s="555"/>
      <c r="J22" s="555"/>
      <c r="K22" s="555"/>
      <c r="L22" s="555"/>
      <c r="M22" s="555"/>
      <c r="N22" s="555"/>
      <c r="O22" s="555"/>
      <c r="P22" s="555"/>
      <c r="Q22" s="555"/>
      <c r="R22" s="555"/>
      <c r="S22" s="555"/>
      <c r="T22" s="555"/>
      <c r="U22" s="555"/>
      <c r="V22" s="555"/>
      <c r="W22" s="555"/>
      <c r="X22" s="555"/>
      <c r="Y22" s="555"/>
      <c r="Z22" s="555"/>
      <c r="AA22" s="555"/>
      <c r="AB22" s="747"/>
      <c r="AC22" s="747"/>
      <c r="AD22" s="555"/>
      <c r="AE22" s="555"/>
      <c r="AF22" s="555"/>
      <c r="AG22" s="555"/>
      <c r="AH22" s="555"/>
      <c r="AI22" s="555"/>
      <c r="AJ22" s="555"/>
      <c r="AK22" s="555"/>
      <c r="AL22" s="555"/>
      <c r="AM22" s="555"/>
      <c r="AN22" s="555"/>
      <c r="AO22" s="555"/>
      <c r="AP22" s="547">
        <v>1</v>
      </c>
      <c r="AQ22" s="547"/>
      <c r="AR22" s="547">
        <v>2</v>
      </c>
      <c r="AS22" s="547"/>
      <c r="AT22" s="547">
        <v>3</v>
      </c>
      <c r="AU22" s="547"/>
      <c r="AV22" s="547">
        <v>4</v>
      </c>
      <c r="AW22" s="547"/>
      <c r="AX22" s="547">
        <v>5</v>
      </c>
      <c r="AY22" s="547"/>
      <c r="AZ22" s="547">
        <v>6</v>
      </c>
      <c r="BA22" s="547"/>
      <c r="BB22" s="547">
        <v>7</v>
      </c>
      <c r="BC22" s="547"/>
      <c r="BD22" s="547">
        <v>8</v>
      </c>
      <c r="BE22" s="547"/>
      <c r="BF22" s="541"/>
      <c r="BG22" s="541"/>
      <c r="BH22" s="541"/>
      <c r="BI22" s="541"/>
    </row>
    <row r="23" spans="1:61" ht="29.25" customHeight="1">
      <c r="A23" s="541"/>
      <c r="B23" s="541"/>
      <c r="C23" s="541"/>
      <c r="D23" s="551"/>
      <c r="E23" s="551"/>
      <c r="F23" s="555"/>
      <c r="G23" s="555"/>
      <c r="H23" s="555"/>
      <c r="I23" s="555"/>
      <c r="J23" s="555"/>
      <c r="K23" s="555"/>
      <c r="L23" s="555"/>
      <c r="M23" s="555"/>
      <c r="N23" s="555"/>
      <c r="O23" s="555"/>
      <c r="P23" s="555"/>
      <c r="Q23" s="555"/>
      <c r="R23" s="555"/>
      <c r="S23" s="555"/>
      <c r="T23" s="555"/>
      <c r="U23" s="555"/>
      <c r="V23" s="555"/>
      <c r="W23" s="555"/>
      <c r="X23" s="555"/>
      <c r="Y23" s="555"/>
      <c r="Z23" s="555"/>
      <c r="AA23" s="555"/>
      <c r="AB23" s="747"/>
      <c r="AC23" s="747"/>
      <c r="AD23" s="678" t="s">
        <v>5</v>
      </c>
      <c r="AE23" s="678"/>
      <c r="AF23" s="678" t="s">
        <v>89</v>
      </c>
      <c r="AG23" s="678"/>
      <c r="AH23" s="678" t="s">
        <v>6</v>
      </c>
      <c r="AI23" s="678"/>
      <c r="AJ23" s="678" t="s">
        <v>7</v>
      </c>
      <c r="AK23" s="678"/>
      <c r="AL23" s="678" t="s">
        <v>8</v>
      </c>
      <c r="AM23" s="678"/>
      <c r="AN23" s="678" t="s">
        <v>9</v>
      </c>
      <c r="AO23" s="678"/>
      <c r="AP23" s="53" t="s">
        <v>10</v>
      </c>
      <c r="AQ23" s="53" t="s">
        <v>11</v>
      </c>
      <c r="AR23" s="53" t="s">
        <v>10</v>
      </c>
      <c r="AS23" s="53" t="s">
        <v>11</v>
      </c>
      <c r="AT23" s="53" t="s">
        <v>10</v>
      </c>
      <c r="AU23" s="53" t="s">
        <v>11</v>
      </c>
      <c r="AV23" s="53" t="s">
        <v>10</v>
      </c>
      <c r="AW23" s="53" t="s">
        <v>11</v>
      </c>
      <c r="AX23" s="53" t="s">
        <v>10</v>
      </c>
      <c r="AY23" s="53" t="s">
        <v>11</v>
      </c>
      <c r="AZ23" s="53" t="s">
        <v>10</v>
      </c>
      <c r="BA23" s="53" t="s">
        <v>11</v>
      </c>
      <c r="BB23" s="53" t="s">
        <v>10</v>
      </c>
      <c r="BC23" s="53" t="s">
        <v>11</v>
      </c>
      <c r="BD23" s="53" t="s">
        <v>10</v>
      </c>
      <c r="BE23" s="53" t="s">
        <v>11</v>
      </c>
      <c r="BF23" s="541"/>
      <c r="BG23" s="541"/>
      <c r="BH23" s="541"/>
      <c r="BI23" s="541"/>
    </row>
    <row r="24" spans="1:61" ht="13.5" customHeight="1">
      <c r="A24" s="685" t="s">
        <v>12</v>
      </c>
      <c r="B24" s="685"/>
      <c r="C24" s="685"/>
      <c r="D24" s="685"/>
      <c r="E24" s="685"/>
      <c r="F24" s="685"/>
      <c r="G24" s="685"/>
      <c r="H24" s="685"/>
      <c r="I24" s="685"/>
      <c r="J24" s="685"/>
      <c r="K24" s="685"/>
      <c r="L24" s="685"/>
      <c r="M24" s="685"/>
      <c r="N24" s="685"/>
      <c r="O24" s="685"/>
      <c r="P24" s="685"/>
      <c r="Q24" s="685"/>
      <c r="R24" s="685"/>
      <c r="S24" s="685"/>
      <c r="T24" s="685"/>
      <c r="U24" s="685"/>
      <c r="V24" s="685"/>
      <c r="W24" s="685"/>
      <c r="X24" s="685"/>
      <c r="Y24" s="685"/>
      <c r="Z24" s="685"/>
      <c r="AA24" s="685"/>
      <c r="AB24" s="705">
        <f>AB25+AB37</f>
        <v>36</v>
      </c>
      <c r="AC24" s="705"/>
      <c r="AD24" s="705">
        <f>AF24+AN24</f>
        <v>1208</v>
      </c>
      <c r="AE24" s="705"/>
      <c r="AF24" s="705">
        <f>AH24+AJ24+AL24</f>
        <v>704</v>
      </c>
      <c r="AG24" s="705"/>
      <c r="AH24" s="705">
        <f t="shared" ref="AH24" si="0">AH25+AH37</f>
        <v>176</v>
      </c>
      <c r="AI24" s="705"/>
      <c r="AJ24" s="705">
        <f t="shared" ref="AJ24" si="1">AJ25+AJ37</f>
        <v>528</v>
      </c>
      <c r="AK24" s="705"/>
      <c r="AL24" s="705">
        <f t="shared" ref="AL24" si="2">AL25+AL37</f>
        <v>0</v>
      </c>
      <c r="AM24" s="705"/>
      <c r="AN24" s="705">
        <f t="shared" ref="AN24" si="3">AN25+AN37</f>
        <v>504</v>
      </c>
      <c r="AO24" s="705"/>
      <c r="AP24" s="54">
        <f>AP25+AP37</f>
        <v>12</v>
      </c>
      <c r="AQ24" s="54">
        <f t="shared" ref="AQ24:BE24" si="4">AQ25+AQ37</f>
        <v>12</v>
      </c>
      <c r="AR24" s="54">
        <f t="shared" si="4"/>
        <v>12</v>
      </c>
      <c r="AS24" s="54">
        <f t="shared" si="4"/>
        <v>12</v>
      </c>
      <c r="AT24" s="54">
        <f t="shared" si="4"/>
        <v>10</v>
      </c>
      <c r="AU24" s="54">
        <f t="shared" si="4"/>
        <v>10</v>
      </c>
      <c r="AV24" s="54">
        <f t="shared" si="4"/>
        <v>2</v>
      </c>
      <c r="AW24" s="54">
        <f t="shared" si="4"/>
        <v>2</v>
      </c>
      <c r="AX24" s="54">
        <f t="shared" si="4"/>
        <v>0</v>
      </c>
      <c r="AY24" s="54">
        <f t="shared" si="4"/>
        <v>0</v>
      </c>
      <c r="AZ24" s="54">
        <f t="shared" si="4"/>
        <v>0</v>
      </c>
      <c r="BA24" s="54">
        <f t="shared" si="4"/>
        <v>0</v>
      </c>
      <c r="BB24" s="54">
        <f t="shared" si="4"/>
        <v>0</v>
      </c>
      <c r="BC24" s="54">
        <f t="shared" si="4"/>
        <v>0</v>
      </c>
      <c r="BD24" s="54">
        <f t="shared" si="4"/>
        <v>0</v>
      </c>
      <c r="BE24" s="54">
        <f t="shared" si="4"/>
        <v>0</v>
      </c>
      <c r="BF24" s="744"/>
      <c r="BG24" s="744"/>
      <c r="BH24" s="744"/>
      <c r="BI24" s="744"/>
    </row>
    <row r="25" spans="1:61" ht="13.5" customHeight="1">
      <c r="A25" s="721" t="s">
        <v>13</v>
      </c>
      <c r="B25" s="721"/>
      <c r="C25" s="721"/>
      <c r="D25" s="721"/>
      <c r="E25" s="721"/>
      <c r="F25" s="721"/>
      <c r="G25" s="721"/>
      <c r="H25" s="721"/>
      <c r="I25" s="721"/>
      <c r="J25" s="721"/>
      <c r="K25" s="721"/>
      <c r="L25" s="721"/>
      <c r="M25" s="721"/>
      <c r="N25" s="721"/>
      <c r="O25" s="721"/>
      <c r="P25" s="721"/>
      <c r="Q25" s="721"/>
      <c r="R25" s="721"/>
      <c r="S25" s="721"/>
      <c r="T25" s="721"/>
      <c r="U25" s="721"/>
      <c r="V25" s="721"/>
      <c r="W25" s="721"/>
      <c r="X25" s="721"/>
      <c r="Y25" s="721"/>
      <c r="Z25" s="721"/>
      <c r="AA25" s="721"/>
      <c r="AB25" s="705">
        <f>SUM(AB26:AB36)</f>
        <v>32</v>
      </c>
      <c r="AC25" s="705"/>
      <c r="AD25" s="705">
        <f t="shared" ref="AD25:AD38" si="5">AF25+AN25</f>
        <v>1088</v>
      </c>
      <c r="AE25" s="705"/>
      <c r="AF25" s="705">
        <f t="shared" ref="AF25:AF41" si="6">AH25+AJ25+AL25</f>
        <v>640</v>
      </c>
      <c r="AG25" s="705"/>
      <c r="AH25" s="705">
        <f t="shared" ref="AH25" si="7">SUM(AH26:AH36)</f>
        <v>112</v>
      </c>
      <c r="AI25" s="705"/>
      <c r="AJ25" s="705">
        <f t="shared" ref="AJ25" si="8">SUM(AJ26:AJ36)</f>
        <v>528</v>
      </c>
      <c r="AK25" s="705"/>
      <c r="AL25" s="705">
        <f t="shared" ref="AL25" si="9">SUM(AL26:AL36)</f>
        <v>0</v>
      </c>
      <c r="AM25" s="705"/>
      <c r="AN25" s="705">
        <f t="shared" ref="AN25" si="10">SUM(AN26:AN36)</f>
        <v>448</v>
      </c>
      <c r="AO25" s="705"/>
      <c r="AP25" s="54">
        <f>AP26+AP27+AP28+AP29+AP30+AP31+AP32+AP33+AP34+AP35</f>
        <v>12</v>
      </c>
      <c r="AQ25" s="54">
        <f t="shared" ref="AQ25:BE25" si="11">AQ26+AQ27+AQ28+AQ29+AQ30+AQ31+AQ32+AQ33+AQ34+AQ35</f>
        <v>12</v>
      </c>
      <c r="AR25" s="54">
        <f t="shared" si="11"/>
        <v>12</v>
      </c>
      <c r="AS25" s="54">
        <f t="shared" si="11"/>
        <v>12</v>
      </c>
      <c r="AT25" s="54">
        <f t="shared" si="11"/>
        <v>8</v>
      </c>
      <c r="AU25" s="54">
        <f t="shared" si="11"/>
        <v>8</v>
      </c>
      <c r="AV25" s="54">
        <f t="shared" si="11"/>
        <v>0</v>
      </c>
      <c r="AW25" s="54">
        <f t="shared" si="11"/>
        <v>0</v>
      </c>
      <c r="AX25" s="54">
        <f t="shared" si="11"/>
        <v>0</v>
      </c>
      <c r="AY25" s="54">
        <f t="shared" si="11"/>
        <v>0</v>
      </c>
      <c r="AZ25" s="54">
        <f t="shared" si="11"/>
        <v>0</v>
      </c>
      <c r="BA25" s="54">
        <f t="shared" si="11"/>
        <v>0</v>
      </c>
      <c r="BB25" s="54">
        <f t="shared" si="11"/>
        <v>0</v>
      </c>
      <c r="BC25" s="54">
        <f t="shared" si="11"/>
        <v>0</v>
      </c>
      <c r="BD25" s="54">
        <f t="shared" si="11"/>
        <v>0</v>
      </c>
      <c r="BE25" s="54">
        <f t="shared" si="11"/>
        <v>0</v>
      </c>
      <c r="BF25" s="743"/>
      <c r="BG25" s="743"/>
      <c r="BH25" s="743"/>
      <c r="BI25" s="743"/>
    </row>
    <row r="26" spans="1:61" s="27" customFormat="1" ht="12" customHeight="1">
      <c r="A26" s="375" t="s">
        <v>112</v>
      </c>
      <c r="B26" s="375"/>
      <c r="C26" s="375"/>
      <c r="D26" s="322" t="s">
        <v>90</v>
      </c>
      <c r="E26" s="322"/>
      <c r="F26" s="675" t="s">
        <v>14</v>
      </c>
      <c r="G26" s="675"/>
      <c r="H26" s="675"/>
      <c r="I26" s="675"/>
      <c r="J26" s="675"/>
      <c r="K26" s="675"/>
      <c r="L26" s="675"/>
      <c r="M26" s="675"/>
      <c r="N26" s="675"/>
      <c r="O26" s="675"/>
      <c r="P26" s="675"/>
      <c r="Q26" s="675"/>
      <c r="R26" s="675"/>
      <c r="S26" s="675"/>
      <c r="T26" s="675"/>
      <c r="U26" s="675"/>
      <c r="V26" s="675"/>
      <c r="W26" s="675"/>
      <c r="X26" s="675"/>
      <c r="Y26" s="675"/>
      <c r="Z26" s="675"/>
      <c r="AA26" s="675"/>
      <c r="AB26" s="677">
        <v>2</v>
      </c>
      <c r="AC26" s="677"/>
      <c r="AD26" s="677">
        <f t="shared" si="5"/>
        <v>60</v>
      </c>
      <c r="AE26" s="677"/>
      <c r="AF26" s="677">
        <f t="shared" si="6"/>
        <v>32</v>
      </c>
      <c r="AG26" s="677"/>
      <c r="AH26" s="677">
        <v>8</v>
      </c>
      <c r="AI26" s="677"/>
      <c r="AJ26" s="677">
        <v>24</v>
      </c>
      <c r="AK26" s="677"/>
      <c r="AL26" s="677">
        <v>0</v>
      </c>
      <c r="AM26" s="677"/>
      <c r="AN26" s="677">
        <v>28</v>
      </c>
      <c r="AO26" s="677"/>
      <c r="AP26" s="46">
        <v>2</v>
      </c>
      <c r="AQ26" s="46">
        <v>2</v>
      </c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41" t="s">
        <v>15</v>
      </c>
      <c r="BG26" s="441"/>
      <c r="BH26" s="441"/>
      <c r="BI26" s="441"/>
    </row>
    <row r="27" spans="1:61" s="27" customFormat="1" ht="12" customHeight="1">
      <c r="A27" s="375" t="s">
        <v>112</v>
      </c>
      <c r="B27" s="375"/>
      <c r="C27" s="375"/>
      <c r="D27" s="322" t="s">
        <v>127</v>
      </c>
      <c r="E27" s="322"/>
      <c r="F27" s="675" t="s">
        <v>16</v>
      </c>
      <c r="G27" s="675"/>
      <c r="H27" s="675"/>
      <c r="I27" s="675"/>
      <c r="J27" s="675"/>
      <c r="K27" s="675"/>
      <c r="L27" s="675"/>
      <c r="M27" s="675"/>
      <c r="N27" s="675"/>
      <c r="O27" s="675"/>
      <c r="P27" s="675"/>
      <c r="Q27" s="675"/>
      <c r="R27" s="675"/>
      <c r="S27" s="675"/>
      <c r="T27" s="675"/>
      <c r="U27" s="675"/>
      <c r="V27" s="675"/>
      <c r="W27" s="675"/>
      <c r="X27" s="675"/>
      <c r="Y27" s="675"/>
      <c r="Z27" s="675"/>
      <c r="AA27" s="675"/>
      <c r="AB27" s="677">
        <v>2</v>
      </c>
      <c r="AC27" s="677"/>
      <c r="AD27" s="677">
        <f t="shared" si="5"/>
        <v>60</v>
      </c>
      <c r="AE27" s="677"/>
      <c r="AF27" s="677">
        <f t="shared" si="6"/>
        <v>32</v>
      </c>
      <c r="AG27" s="677"/>
      <c r="AH27" s="677">
        <v>8</v>
      </c>
      <c r="AI27" s="677"/>
      <c r="AJ27" s="677">
        <v>24</v>
      </c>
      <c r="AK27" s="677"/>
      <c r="AL27" s="677">
        <v>0</v>
      </c>
      <c r="AM27" s="677"/>
      <c r="AN27" s="677">
        <v>28</v>
      </c>
      <c r="AO27" s="677"/>
      <c r="AP27" s="46"/>
      <c r="AQ27" s="46"/>
      <c r="AR27" s="46">
        <v>2</v>
      </c>
      <c r="AS27" s="46">
        <v>2</v>
      </c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41" t="s">
        <v>17</v>
      </c>
      <c r="BG27" s="441"/>
      <c r="BH27" s="441"/>
      <c r="BI27" s="441"/>
    </row>
    <row r="28" spans="1:61" s="27" customFormat="1" ht="12" customHeight="1">
      <c r="A28" s="375" t="s">
        <v>113</v>
      </c>
      <c r="B28" s="375"/>
      <c r="C28" s="375"/>
      <c r="D28" s="322" t="s">
        <v>129</v>
      </c>
      <c r="E28" s="322"/>
      <c r="F28" s="675" t="s">
        <v>18</v>
      </c>
      <c r="G28" s="675"/>
      <c r="H28" s="675"/>
      <c r="I28" s="675"/>
      <c r="J28" s="675"/>
      <c r="K28" s="675"/>
      <c r="L28" s="675"/>
      <c r="M28" s="675"/>
      <c r="N28" s="675"/>
      <c r="O28" s="675"/>
      <c r="P28" s="675"/>
      <c r="Q28" s="675"/>
      <c r="R28" s="675"/>
      <c r="S28" s="675"/>
      <c r="T28" s="675"/>
      <c r="U28" s="675"/>
      <c r="V28" s="675"/>
      <c r="W28" s="675"/>
      <c r="X28" s="675"/>
      <c r="Y28" s="675"/>
      <c r="Z28" s="675"/>
      <c r="AA28" s="675"/>
      <c r="AB28" s="677">
        <v>4</v>
      </c>
      <c r="AC28" s="677"/>
      <c r="AD28" s="677">
        <f t="shared" si="5"/>
        <v>120</v>
      </c>
      <c r="AE28" s="677"/>
      <c r="AF28" s="677">
        <f t="shared" si="6"/>
        <v>64</v>
      </c>
      <c r="AG28" s="677"/>
      <c r="AH28" s="677">
        <v>0</v>
      </c>
      <c r="AI28" s="677"/>
      <c r="AJ28" s="677">
        <v>64</v>
      </c>
      <c r="AK28" s="677"/>
      <c r="AL28" s="677">
        <v>0</v>
      </c>
      <c r="AM28" s="677"/>
      <c r="AN28" s="677">
        <v>56</v>
      </c>
      <c r="AO28" s="677"/>
      <c r="AP28" s="46">
        <v>4</v>
      </c>
      <c r="AQ28" s="46">
        <v>4</v>
      </c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41" t="s">
        <v>15</v>
      </c>
      <c r="BG28" s="441"/>
      <c r="BH28" s="441"/>
      <c r="BI28" s="441"/>
    </row>
    <row r="29" spans="1:61" s="27" customFormat="1" ht="12" customHeight="1">
      <c r="A29" s="375" t="s">
        <v>113</v>
      </c>
      <c r="B29" s="375"/>
      <c r="C29" s="375"/>
      <c r="D29" s="322" t="s">
        <v>130</v>
      </c>
      <c r="E29" s="322"/>
      <c r="F29" s="675" t="s">
        <v>19</v>
      </c>
      <c r="G29" s="675"/>
      <c r="H29" s="675"/>
      <c r="I29" s="675"/>
      <c r="J29" s="675"/>
      <c r="K29" s="675"/>
      <c r="L29" s="675"/>
      <c r="M29" s="675"/>
      <c r="N29" s="675"/>
      <c r="O29" s="675"/>
      <c r="P29" s="675"/>
      <c r="Q29" s="675"/>
      <c r="R29" s="675"/>
      <c r="S29" s="675"/>
      <c r="T29" s="675"/>
      <c r="U29" s="675"/>
      <c r="V29" s="675"/>
      <c r="W29" s="675"/>
      <c r="X29" s="675"/>
      <c r="Y29" s="675"/>
      <c r="Z29" s="675"/>
      <c r="AA29" s="675"/>
      <c r="AB29" s="677">
        <v>4</v>
      </c>
      <c r="AC29" s="677"/>
      <c r="AD29" s="677">
        <f t="shared" si="5"/>
        <v>120</v>
      </c>
      <c r="AE29" s="677"/>
      <c r="AF29" s="677">
        <f t="shared" si="6"/>
        <v>64</v>
      </c>
      <c r="AG29" s="677"/>
      <c r="AH29" s="677">
        <v>0</v>
      </c>
      <c r="AI29" s="677"/>
      <c r="AJ29" s="677">
        <v>64</v>
      </c>
      <c r="AK29" s="677"/>
      <c r="AL29" s="677">
        <v>0</v>
      </c>
      <c r="AM29" s="677"/>
      <c r="AN29" s="677">
        <v>56</v>
      </c>
      <c r="AO29" s="677"/>
      <c r="AP29" s="46"/>
      <c r="AQ29" s="46"/>
      <c r="AR29" s="46">
        <v>4</v>
      </c>
      <c r="AS29" s="46">
        <v>4</v>
      </c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41" t="s">
        <v>15</v>
      </c>
      <c r="BG29" s="441"/>
      <c r="BH29" s="441"/>
      <c r="BI29" s="441"/>
    </row>
    <row r="30" spans="1:61" s="27" customFormat="1" ht="12" customHeight="1">
      <c r="A30" s="375" t="s">
        <v>114</v>
      </c>
      <c r="B30" s="375"/>
      <c r="C30" s="375"/>
      <c r="D30" s="322" t="s">
        <v>131</v>
      </c>
      <c r="E30" s="322"/>
      <c r="F30" s="675" t="s">
        <v>20</v>
      </c>
      <c r="G30" s="675"/>
      <c r="H30" s="675"/>
      <c r="I30" s="675"/>
      <c r="J30" s="675"/>
      <c r="K30" s="675"/>
      <c r="L30" s="675"/>
      <c r="M30" s="675"/>
      <c r="N30" s="675"/>
      <c r="O30" s="675"/>
      <c r="P30" s="675"/>
      <c r="Q30" s="675"/>
      <c r="R30" s="675"/>
      <c r="S30" s="675"/>
      <c r="T30" s="675"/>
      <c r="U30" s="675"/>
      <c r="V30" s="675"/>
      <c r="W30" s="675"/>
      <c r="X30" s="675"/>
      <c r="Y30" s="675"/>
      <c r="Z30" s="675"/>
      <c r="AA30" s="675"/>
      <c r="AB30" s="677">
        <v>4</v>
      </c>
      <c r="AC30" s="677"/>
      <c r="AD30" s="677">
        <f t="shared" si="5"/>
        <v>120</v>
      </c>
      <c r="AE30" s="677"/>
      <c r="AF30" s="677">
        <f t="shared" si="6"/>
        <v>64</v>
      </c>
      <c r="AG30" s="677"/>
      <c r="AH30" s="677">
        <v>0</v>
      </c>
      <c r="AI30" s="677"/>
      <c r="AJ30" s="677">
        <v>64</v>
      </c>
      <c r="AK30" s="677"/>
      <c r="AL30" s="677">
        <v>0</v>
      </c>
      <c r="AM30" s="677"/>
      <c r="AN30" s="677">
        <v>56</v>
      </c>
      <c r="AO30" s="677"/>
      <c r="AP30" s="46">
        <v>4</v>
      </c>
      <c r="AQ30" s="46">
        <v>4</v>
      </c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41" t="s">
        <v>15</v>
      </c>
      <c r="BG30" s="441"/>
      <c r="BH30" s="441"/>
      <c r="BI30" s="441"/>
    </row>
    <row r="31" spans="1:61" s="27" customFormat="1" ht="12" customHeight="1">
      <c r="A31" s="375" t="s">
        <v>114</v>
      </c>
      <c r="B31" s="375"/>
      <c r="C31" s="375"/>
      <c r="D31" s="322" t="s">
        <v>132</v>
      </c>
      <c r="E31" s="322"/>
      <c r="F31" s="675" t="s">
        <v>21</v>
      </c>
      <c r="G31" s="675"/>
      <c r="H31" s="675"/>
      <c r="I31" s="675"/>
      <c r="J31" s="675"/>
      <c r="K31" s="675"/>
      <c r="L31" s="675"/>
      <c r="M31" s="675"/>
      <c r="N31" s="675"/>
      <c r="O31" s="675"/>
      <c r="P31" s="675"/>
      <c r="Q31" s="675"/>
      <c r="R31" s="675"/>
      <c r="S31" s="675"/>
      <c r="T31" s="675"/>
      <c r="U31" s="675"/>
      <c r="V31" s="675"/>
      <c r="W31" s="675"/>
      <c r="X31" s="675"/>
      <c r="Y31" s="675"/>
      <c r="Z31" s="675"/>
      <c r="AA31" s="675"/>
      <c r="AB31" s="677">
        <v>4</v>
      </c>
      <c r="AC31" s="677"/>
      <c r="AD31" s="677">
        <f t="shared" si="5"/>
        <v>120</v>
      </c>
      <c r="AE31" s="677"/>
      <c r="AF31" s="677">
        <f t="shared" si="6"/>
        <v>64</v>
      </c>
      <c r="AG31" s="677"/>
      <c r="AH31" s="677">
        <v>0</v>
      </c>
      <c r="AI31" s="677"/>
      <c r="AJ31" s="677">
        <v>64</v>
      </c>
      <c r="AK31" s="677"/>
      <c r="AL31" s="677">
        <v>0</v>
      </c>
      <c r="AM31" s="677"/>
      <c r="AN31" s="677">
        <v>56</v>
      </c>
      <c r="AO31" s="677"/>
      <c r="AP31" s="46"/>
      <c r="AQ31" s="46"/>
      <c r="AR31" s="46">
        <v>4</v>
      </c>
      <c r="AS31" s="46">
        <v>4</v>
      </c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41" t="s">
        <v>15</v>
      </c>
      <c r="BG31" s="441"/>
      <c r="BH31" s="441"/>
      <c r="BI31" s="441"/>
    </row>
    <row r="32" spans="1:61" s="27" customFormat="1" ht="12" customHeight="1">
      <c r="A32" s="375" t="s">
        <v>114</v>
      </c>
      <c r="B32" s="375"/>
      <c r="C32" s="375"/>
      <c r="D32" s="322" t="s">
        <v>128</v>
      </c>
      <c r="E32" s="322"/>
      <c r="F32" s="675" t="s">
        <v>104</v>
      </c>
      <c r="G32" s="675"/>
      <c r="H32" s="675"/>
      <c r="I32" s="675"/>
      <c r="J32" s="675"/>
      <c r="K32" s="675"/>
      <c r="L32" s="675"/>
      <c r="M32" s="675"/>
      <c r="N32" s="675"/>
      <c r="O32" s="675"/>
      <c r="P32" s="675"/>
      <c r="Q32" s="675"/>
      <c r="R32" s="675"/>
      <c r="S32" s="675"/>
      <c r="T32" s="675"/>
      <c r="U32" s="675"/>
      <c r="V32" s="675"/>
      <c r="W32" s="675"/>
      <c r="X32" s="675"/>
      <c r="Y32" s="675"/>
      <c r="Z32" s="675"/>
      <c r="AA32" s="675"/>
      <c r="AB32" s="677">
        <v>4</v>
      </c>
      <c r="AC32" s="677"/>
      <c r="AD32" s="677">
        <f t="shared" si="5"/>
        <v>120</v>
      </c>
      <c r="AE32" s="677"/>
      <c r="AF32" s="677">
        <f t="shared" si="6"/>
        <v>64</v>
      </c>
      <c r="AG32" s="677"/>
      <c r="AH32" s="677">
        <v>0</v>
      </c>
      <c r="AI32" s="677"/>
      <c r="AJ32" s="677">
        <v>64</v>
      </c>
      <c r="AK32" s="677"/>
      <c r="AL32" s="677">
        <v>0</v>
      </c>
      <c r="AM32" s="677"/>
      <c r="AN32" s="677">
        <v>56</v>
      </c>
      <c r="AO32" s="677"/>
      <c r="AP32" s="46"/>
      <c r="AQ32" s="46"/>
      <c r="AR32" s="46"/>
      <c r="AS32" s="46"/>
      <c r="AT32" s="46">
        <v>4</v>
      </c>
      <c r="AU32" s="46">
        <v>4</v>
      </c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41" t="s">
        <v>17</v>
      </c>
      <c r="BG32" s="441"/>
      <c r="BH32" s="441"/>
      <c r="BI32" s="441"/>
    </row>
    <row r="33" spans="1:61" s="27" customFormat="1" ht="12" customHeight="1">
      <c r="A33" s="375" t="s">
        <v>115</v>
      </c>
      <c r="B33" s="375"/>
      <c r="C33" s="375"/>
      <c r="D33" s="322" t="s">
        <v>133</v>
      </c>
      <c r="E33" s="322"/>
      <c r="F33" s="675" t="s">
        <v>22</v>
      </c>
      <c r="G33" s="675"/>
      <c r="H33" s="675"/>
      <c r="I33" s="675"/>
      <c r="J33" s="675"/>
      <c r="K33" s="675"/>
      <c r="L33" s="675"/>
      <c r="M33" s="675"/>
      <c r="N33" s="675"/>
      <c r="O33" s="675"/>
      <c r="P33" s="675"/>
      <c r="Q33" s="675"/>
      <c r="R33" s="675"/>
      <c r="S33" s="675"/>
      <c r="T33" s="675"/>
      <c r="U33" s="675"/>
      <c r="V33" s="675"/>
      <c r="W33" s="675"/>
      <c r="X33" s="675"/>
      <c r="Y33" s="675"/>
      <c r="Z33" s="675"/>
      <c r="AA33" s="675"/>
      <c r="AB33" s="677">
        <v>2</v>
      </c>
      <c r="AC33" s="677"/>
      <c r="AD33" s="677">
        <f t="shared" si="5"/>
        <v>60</v>
      </c>
      <c r="AE33" s="677"/>
      <c r="AF33" s="677">
        <f t="shared" si="6"/>
        <v>32</v>
      </c>
      <c r="AG33" s="677"/>
      <c r="AH33" s="677">
        <v>24</v>
      </c>
      <c r="AI33" s="677"/>
      <c r="AJ33" s="677">
        <v>8</v>
      </c>
      <c r="AK33" s="677"/>
      <c r="AL33" s="677">
        <v>0</v>
      </c>
      <c r="AM33" s="677"/>
      <c r="AN33" s="677">
        <v>28</v>
      </c>
      <c r="AO33" s="677"/>
      <c r="AP33" s="46">
        <v>2</v>
      </c>
      <c r="AQ33" s="46">
        <v>2</v>
      </c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41" t="s">
        <v>15</v>
      </c>
      <c r="BG33" s="441"/>
      <c r="BH33" s="441"/>
      <c r="BI33" s="441"/>
    </row>
    <row r="34" spans="1:61" s="27" customFormat="1" ht="12" customHeight="1">
      <c r="A34" s="375" t="s">
        <v>115</v>
      </c>
      <c r="B34" s="375"/>
      <c r="C34" s="375"/>
      <c r="D34" s="322" t="s">
        <v>134</v>
      </c>
      <c r="E34" s="322"/>
      <c r="F34" s="675" t="s">
        <v>23</v>
      </c>
      <c r="G34" s="675"/>
      <c r="H34" s="675"/>
      <c r="I34" s="675"/>
      <c r="J34" s="675"/>
      <c r="K34" s="675"/>
      <c r="L34" s="675"/>
      <c r="M34" s="675"/>
      <c r="N34" s="675"/>
      <c r="O34" s="675"/>
      <c r="P34" s="675"/>
      <c r="Q34" s="675"/>
      <c r="R34" s="675"/>
      <c r="S34" s="675"/>
      <c r="T34" s="675"/>
      <c r="U34" s="675"/>
      <c r="V34" s="675"/>
      <c r="W34" s="675"/>
      <c r="X34" s="675"/>
      <c r="Y34" s="675"/>
      <c r="Z34" s="675"/>
      <c r="AA34" s="675"/>
      <c r="AB34" s="677">
        <v>2</v>
      </c>
      <c r="AC34" s="677"/>
      <c r="AD34" s="677">
        <f t="shared" si="5"/>
        <v>60</v>
      </c>
      <c r="AE34" s="677"/>
      <c r="AF34" s="677">
        <f t="shared" si="6"/>
        <v>32</v>
      </c>
      <c r="AG34" s="677"/>
      <c r="AH34" s="677">
        <v>24</v>
      </c>
      <c r="AI34" s="677"/>
      <c r="AJ34" s="677">
        <v>8</v>
      </c>
      <c r="AK34" s="677"/>
      <c r="AL34" s="677">
        <v>0</v>
      </c>
      <c r="AM34" s="677"/>
      <c r="AN34" s="677">
        <v>28</v>
      </c>
      <c r="AO34" s="677"/>
      <c r="AP34" s="46"/>
      <c r="AQ34" s="46"/>
      <c r="AR34" s="46">
        <v>2</v>
      </c>
      <c r="AS34" s="46">
        <v>2</v>
      </c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41" t="s">
        <v>17</v>
      </c>
      <c r="BG34" s="441"/>
      <c r="BH34" s="441"/>
      <c r="BI34" s="441"/>
    </row>
    <row r="35" spans="1:61" s="27" customFormat="1" ht="12" customHeight="1">
      <c r="A35" s="375" t="s">
        <v>116</v>
      </c>
      <c r="B35" s="375"/>
      <c r="C35" s="375"/>
      <c r="D35" s="322" t="s">
        <v>135</v>
      </c>
      <c r="E35" s="322"/>
      <c r="F35" s="675" t="s">
        <v>109</v>
      </c>
      <c r="G35" s="675"/>
      <c r="H35" s="675"/>
      <c r="I35" s="675"/>
      <c r="J35" s="675"/>
      <c r="K35" s="675"/>
      <c r="L35" s="675"/>
      <c r="M35" s="675"/>
      <c r="N35" s="675"/>
      <c r="O35" s="675"/>
      <c r="P35" s="675"/>
      <c r="Q35" s="675"/>
      <c r="R35" s="675"/>
      <c r="S35" s="675"/>
      <c r="T35" s="675"/>
      <c r="U35" s="675"/>
      <c r="V35" s="675"/>
      <c r="W35" s="675"/>
      <c r="X35" s="675"/>
      <c r="Y35" s="675"/>
      <c r="Z35" s="675"/>
      <c r="AA35" s="675"/>
      <c r="AB35" s="677">
        <v>4</v>
      </c>
      <c r="AC35" s="677"/>
      <c r="AD35" s="677">
        <f t="shared" si="5"/>
        <v>120</v>
      </c>
      <c r="AE35" s="677"/>
      <c r="AF35" s="677">
        <f t="shared" si="6"/>
        <v>64</v>
      </c>
      <c r="AG35" s="677"/>
      <c r="AH35" s="677">
        <v>48</v>
      </c>
      <c r="AI35" s="677"/>
      <c r="AJ35" s="677">
        <v>16</v>
      </c>
      <c r="AK35" s="677"/>
      <c r="AL35" s="677">
        <v>0</v>
      </c>
      <c r="AM35" s="677"/>
      <c r="AN35" s="677">
        <v>56</v>
      </c>
      <c r="AO35" s="677"/>
      <c r="AP35" s="46"/>
      <c r="AQ35" s="46"/>
      <c r="AR35" s="46"/>
      <c r="AS35" s="46"/>
      <c r="AT35" s="46">
        <v>4</v>
      </c>
      <c r="AU35" s="46">
        <v>4</v>
      </c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41" t="s">
        <v>17</v>
      </c>
      <c r="BG35" s="441"/>
      <c r="BH35" s="441"/>
      <c r="BI35" s="441"/>
    </row>
    <row r="36" spans="1:61" s="27" customFormat="1" ht="12" customHeight="1">
      <c r="A36" s="375" t="s">
        <v>117</v>
      </c>
      <c r="B36" s="375"/>
      <c r="C36" s="375"/>
      <c r="D36" s="322" t="s">
        <v>126</v>
      </c>
      <c r="E36" s="322"/>
      <c r="F36" s="675" t="s">
        <v>24</v>
      </c>
      <c r="G36" s="675"/>
      <c r="H36" s="675"/>
      <c r="I36" s="675"/>
      <c r="J36" s="675"/>
      <c r="K36" s="675"/>
      <c r="L36" s="675"/>
      <c r="M36" s="675"/>
      <c r="N36" s="675"/>
      <c r="O36" s="675"/>
      <c r="P36" s="675"/>
      <c r="Q36" s="675"/>
      <c r="R36" s="675"/>
      <c r="S36" s="675"/>
      <c r="T36" s="675"/>
      <c r="U36" s="675"/>
      <c r="V36" s="675"/>
      <c r="W36" s="675"/>
      <c r="X36" s="675"/>
      <c r="Y36" s="675"/>
      <c r="Z36" s="675"/>
      <c r="AA36" s="675"/>
      <c r="AB36" s="676"/>
      <c r="AC36" s="676"/>
      <c r="AD36" s="677">
        <f t="shared" si="5"/>
        <v>128</v>
      </c>
      <c r="AE36" s="677"/>
      <c r="AF36" s="677">
        <f t="shared" si="6"/>
        <v>128</v>
      </c>
      <c r="AG36" s="677"/>
      <c r="AH36" s="676"/>
      <c r="AI36" s="676"/>
      <c r="AJ36" s="676">
        <v>128</v>
      </c>
      <c r="AK36" s="676"/>
      <c r="AL36" s="676"/>
      <c r="AM36" s="676"/>
      <c r="AN36" s="676"/>
      <c r="AO36" s="676"/>
      <c r="AP36" s="46"/>
      <c r="AQ36" s="46" t="s">
        <v>25</v>
      </c>
      <c r="AR36" s="46"/>
      <c r="AS36" s="46" t="s">
        <v>25</v>
      </c>
      <c r="AT36" s="46"/>
      <c r="AU36" s="46" t="s">
        <v>25</v>
      </c>
      <c r="AV36" s="46"/>
      <c r="AW36" s="46" t="s">
        <v>25</v>
      </c>
      <c r="AX36" s="46"/>
      <c r="AY36" s="46"/>
      <c r="AZ36" s="46"/>
      <c r="BA36" s="46"/>
      <c r="BB36" s="46"/>
      <c r="BC36" s="46"/>
      <c r="BD36" s="46"/>
      <c r="BE36" s="46"/>
      <c r="BF36" s="441" t="s">
        <v>15</v>
      </c>
      <c r="BG36" s="441"/>
      <c r="BH36" s="441"/>
      <c r="BI36" s="441"/>
    </row>
    <row r="37" spans="1:61" ht="11.25" customHeight="1">
      <c r="A37" s="721" t="s">
        <v>26</v>
      </c>
      <c r="B37" s="721"/>
      <c r="C37" s="721"/>
      <c r="D37" s="721"/>
      <c r="E37" s="721"/>
      <c r="F37" s="721"/>
      <c r="G37" s="721"/>
      <c r="H37" s="721"/>
      <c r="I37" s="721"/>
      <c r="J37" s="721"/>
      <c r="K37" s="721"/>
      <c r="L37" s="721"/>
      <c r="M37" s="721"/>
      <c r="N37" s="721"/>
      <c r="O37" s="721"/>
      <c r="P37" s="721"/>
      <c r="Q37" s="721"/>
      <c r="R37" s="721"/>
      <c r="S37" s="721"/>
      <c r="T37" s="721"/>
      <c r="U37" s="721"/>
      <c r="V37" s="721"/>
      <c r="W37" s="721"/>
      <c r="X37" s="721"/>
      <c r="Y37" s="721"/>
      <c r="Z37" s="721"/>
      <c r="AA37" s="721"/>
      <c r="AB37" s="686">
        <f>AB38+AB41</f>
        <v>4</v>
      </c>
      <c r="AC37" s="686"/>
      <c r="AD37" s="705">
        <f t="shared" si="5"/>
        <v>120</v>
      </c>
      <c r="AE37" s="705"/>
      <c r="AF37" s="705">
        <f t="shared" si="6"/>
        <v>64</v>
      </c>
      <c r="AG37" s="705"/>
      <c r="AH37" s="686">
        <f t="shared" ref="AH37" si="12">AH38+AH41</f>
        <v>64</v>
      </c>
      <c r="AI37" s="686"/>
      <c r="AJ37" s="686">
        <f t="shared" ref="AJ37" si="13">AJ38+AJ41</f>
        <v>0</v>
      </c>
      <c r="AK37" s="686"/>
      <c r="AL37" s="686">
        <f t="shared" ref="AL37" si="14">AL38+AL41</f>
        <v>0</v>
      </c>
      <c r="AM37" s="686"/>
      <c r="AN37" s="686">
        <f t="shared" ref="AN37" si="15">AN38+AN41</f>
        <v>56</v>
      </c>
      <c r="AO37" s="686"/>
      <c r="AP37" s="56">
        <f>AP38+AP39+AP40+AP41+AP42</f>
        <v>0</v>
      </c>
      <c r="AQ37" s="56">
        <f t="shared" ref="AQ37:BE37" si="16">AQ38+AQ39+AQ40+AQ41+AQ42</f>
        <v>0</v>
      </c>
      <c r="AR37" s="56">
        <f t="shared" si="16"/>
        <v>0</v>
      </c>
      <c r="AS37" s="56">
        <f t="shared" si="16"/>
        <v>0</v>
      </c>
      <c r="AT37" s="56">
        <f t="shared" si="16"/>
        <v>2</v>
      </c>
      <c r="AU37" s="56">
        <f t="shared" si="16"/>
        <v>2</v>
      </c>
      <c r="AV37" s="56">
        <f t="shared" si="16"/>
        <v>2</v>
      </c>
      <c r="AW37" s="56">
        <f t="shared" si="16"/>
        <v>2</v>
      </c>
      <c r="AX37" s="56">
        <f t="shared" si="16"/>
        <v>0</v>
      </c>
      <c r="AY37" s="56">
        <f t="shared" si="16"/>
        <v>0</v>
      </c>
      <c r="AZ37" s="56">
        <f t="shared" si="16"/>
        <v>0</v>
      </c>
      <c r="BA37" s="56">
        <f t="shared" si="16"/>
        <v>0</v>
      </c>
      <c r="BB37" s="56">
        <f t="shared" si="16"/>
        <v>0</v>
      </c>
      <c r="BC37" s="56">
        <f t="shared" si="16"/>
        <v>0</v>
      </c>
      <c r="BD37" s="56">
        <f t="shared" si="16"/>
        <v>0</v>
      </c>
      <c r="BE37" s="56">
        <f t="shared" si="16"/>
        <v>0</v>
      </c>
      <c r="BF37" s="682"/>
      <c r="BG37" s="682"/>
      <c r="BH37" s="682"/>
      <c r="BI37" s="682"/>
    </row>
    <row r="38" spans="1:61" s="27" customFormat="1" ht="12" customHeight="1">
      <c r="A38" s="375" t="s">
        <v>119</v>
      </c>
      <c r="B38" s="375"/>
      <c r="C38" s="375"/>
      <c r="D38" s="322" t="s">
        <v>137</v>
      </c>
      <c r="E38" s="322"/>
      <c r="F38" s="675" t="s">
        <v>27</v>
      </c>
      <c r="G38" s="675"/>
      <c r="H38" s="675"/>
      <c r="I38" s="675"/>
      <c r="J38" s="675"/>
      <c r="K38" s="675"/>
      <c r="L38" s="675"/>
      <c r="M38" s="675"/>
      <c r="N38" s="675"/>
      <c r="O38" s="675"/>
      <c r="P38" s="675"/>
      <c r="Q38" s="675"/>
      <c r="R38" s="675"/>
      <c r="S38" s="675"/>
      <c r="T38" s="675"/>
      <c r="U38" s="675"/>
      <c r="V38" s="675"/>
      <c r="W38" s="675"/>
      <c r="X38" s="675"/>
      <c r="Y38" s="675"/>
      <c r="Z38" s="675"/>
      <c r="AA38" s="675"/>
      <c r="AB38" s="676">
        <v>2</v>
      </c>
      <c r="AC38" s="676"/>
      <c r="AD38" s="735">
        <f t="shared" si="5"/>
        <v>60</v>
      </c>
      <c r="AE38" s="736"/>
      <c r="AF38" s="706">
        <f t="shared" si="6"/>
        <v>32</v>
      </c>
      <c r="AG38" s="707"/>
      <c r="AH38" s="677">
        <v>32</v>
      </c>
      <c r="AI38" s="677"/>
      <c r="AJ38" s="677">
        <v>0</v>
      </c>
      <c r="AK38" s="677"/>
      <c r="AL38" s="677">
        <v>0</v>
      </c>
      <c r="AM38" s="677"/>
      <c r="AN38" s="677">
        <v>28</v>
      </c>
      <c r="AO38" s="677"/>
      <c r="AP38" s="46"/>
      <c r="AQ38" s="46"/>
      <c r="AR38" s="46"/>
      <c r="AS38" s="46"/>
      <c r="AT38" s="47"/>
      <c r="AU38" s="47"/>
      <c r="AV38" s="46"/>
      <c r="AW38" s="46"/>
      <c r="AX38" s="59"/>
      <c r="AY38" s="59"/>
      <c r="AZ38" s="47"/>
      <c r="BA38" s="47"/>
      <c r="BB38" s="47"/>
      <c r="BC38" s="47"/>
      <c r="BD38" s="47"/>
      <c r="BE38" s="47"/>
      <c r="BF38" s="733" t="s">
        <v>15</v>
      </c>
      <c r="BG38" s="733"/>
      <c r="BH38" s="733"/>
      <c r="BI38" s="733"/>
    </row>
    <row r="39" spans="1:61" s="27" customFormat="1" ht="12" customHeight="1">
      <c r="A39" s="375" t="s">
        <v>116</v>
      </c>
      <c r="B39" s="375"/>
      <c r="C39" s="375"/>
      <c r="D39" s="322" t="s">
        <v>126</v>
      </c>
      <c r="E39" s="322"/>
      <c r="F39" s="675" t="s">
        <v>28</v>
      </c>
      <c r="G39" s="675"/>
      <c r="H39" s="675"/>
      <c r="I39" s="675"/>
      <c r="J39" s="675"/>
      <c r="K39" s="675"/>
      <c r="L39" s="675"/>
      <c r="M39" s="675"/>
      <c r="N39" s="675"/>
      <c r="O39" s="675"/>
      <c r="P39" s="675"/>
      <c r="Q39" s="675"/>
      <c r="R39" s="675"/>
      <c r="S39" s="675"/>
      <c r="T39" s="675"/>
      <c r="U39" s="675"/>
      <c r="V39" s="675"/>
      <c r="W39" s="675"/>
      <c r="X39" s="675"/>
      <c r="Y39" s="675"/>
      <c r="Z39" s="675"/>
      <c r="AA39" s="675"/>
      <c r="AB39" s="676"/>
      <c r="AC39" s="676"/>
      <c r="AD39" s="737"/>
      <c r="AE39" s="738"/>
      <c r="AF39" s="741"/>
      <c r="AG39" s="742"/>
      <c r="AH39" s="677"/>
      <c r="AI39" s="677"/>
      <c r="AJ39" s="677"/>
      <c r="AK39" s="677"/>
      <c r="AL39" s="677"/>
      <c r="AM39" s="677"/>
      <c r="AN39" s="677"/>
      <c r="AO39" s="677"/>
      <c r="AP39" s="46"/>
      <c r="AQ39" s="46"/>
      <c r="AR39" s="46"/>
      <c r="AS39" s="46"/>
      <c r="AT39" s="47"/>
      <c r="AU39" s="47"/>
      <c r="AV39" s="46">
        <v>2</v>
      </c>
      <c r="AW39" s="46">
        <v>2</v>
      </c>
      <c r="AX39" s="59"/>
      <c r="AY39" s="59"/>
      <c r="AZ39" s="47"/>
      <c r="BA39" s="47"/>
      <c r="BB39" s="47"/>
      <c r="BC39" s="47"/>
      <c r="BD39" s="47"/>
      <c r="BE39" s="47"/>
      <c r="BF39" s="733"/>
      <c r="BG39" s="733"/>
      <c r="BH39" s="733"/>
      <c r="BI39" s="733"/>
    </row>
    <row r="40" spans="1:61" s="27" customFormat="1" ht="12" customHeight="1">
      <c r="A40" s="375" t="s">
        <v>120</v>
      </c>
      <c r="B40" s="375"/>
      <c r="C40" s="375"/>
      <c r="D40" s="322" t="s">
        <v>138</v>
      </c>
      <c r="E40" s="322"/>
      <c r="F40" s="675" t="s">
        <v>29</v>
      </c>
      <c r="G40" s="675"/>
      <c r="H40" s="675"/>
      <c r="I40" s="675"/>
      <c r="J40" s="675"/>
      <c r="K40" s="675"/>
      <c r="L40" s="675"/>
      <c r="M40" s="675"/>
      <c r="N40" s="675"/>
      <c r="O40" s="675"/>
      <c r="P40" s="675"/>
      <c r="Q40" s="675"/>
      <c r="R40" s="675"/>
      <c r="S40" s="675"/>
      <c r="T40" s="675"/>
      <c r="U40" s="675"/>
      <c r="V40" s="675"/>
      <c r="W40" s="675"/>
      <c r="X40" s="675"/>
      <c r="Y40" s="675"/>
      <c r="Z40" s="675"/>
      <c r="AA40" s="675"/>
      <c r="AB40" s="676"/>
      <c r="AC40" s="676"/>
      <c r="AD40" s="739"/>
      <c r="AE40" s="740"/>
      <c r="AF40" s="708"/>
      <c r="AG40" s="709"/>
      <c r="AH40" s="677"/>
      <c r="AI40" s="677"/>
      <c r="AJ40" s="677"/>
      <c r="AK40" s="677"/>
      <c r="AL40" s="677"/>
      <c r="AM40" s="677"/>
      <c r="AN40" s="677"/>
      <c r="AO40" s="677"/>
      <c r="AP40" s="47"/>
      <c r="AQ40" s="47"/>
      <c r="AR40" s="47"/>
      <c r="AS40" s="47"/>
      <c r="AT40" s="47"/>
      <c r="AU40" s="47"/>
      <c r="AV40" s="47"/>
      <c r="AW40" s="47"/>
      <c r="AX40" s="59"/>
      <c r="AY40" s="59"/>
      <c r="AZ40" s="47"/>
      <c r="BA40" s="47"/>
      <c r="BB40" s="47"/>
      <c r="BC40" s="47"/>
      <c r="BD40" s="47"/>
      <c r="BE40" s="47"/>
      <c r="BF40" s="733"/>
      <c r="BG40" s="733"/>
      <c r="BH40" s="733"/>
      <c r="BI40" s="733"/>
    </row>
    <row r="41" spans="1:61" s="27" customFormat="1" ht="12" customHeight="1">
      <c r="A41" s="375" t="s">
        <v>115</v>
      </c>
      <c r="B41" s="375"/>
      <c r="C41" s="375"/>
      <c r="D41" s="322" t="s">
        <v>139</v>
      </c>
      <c r="E41" s="322"/>
      <c r="F41" s="675" t="s">
        <v>30</v>
      </c>
      <c r="G41" s="675"/>
      <c r="H41" s="675"/>
      <c r="I41" s="675"/>
      <c r="J41" s="675"/>
      <c r="K41" s="675"/>
      <c r="L41" s="675"/>
      <c r="M41" s="675"/>
      <c r="N41" s="675"/>
      <c r="O41" s="675"/>
      <c r="P41" s="675"/>
      <c r="Q41" s="675"/>
      <c r="R41" s="675"/>
      <c r="S41" s="675"/>
      <c r="T41" s="675"/>
      <c r="U41" s="675"/>
      <c r="V41" s="675"/>
      <c r="W41" s="675"/>
      <c r="X41" s="675"/>
      <c r="Y41" s="675"/>
      <c r="Z41" s="675"/>
      <c r="AA41" s="675"/>
      <c r="AB41" s="676">
        <v>2</v>
      </c>
      <c r="AC41" s="676"/>
      <c r="AD41" s="706">
        <f t="shared" ref="AD41" si="17">AF41+AN41</f>
        <v>60</v>
      </c>
      <c r="AE41" s="707"/>
      <c r="AF41" s="706">
        <f t="shared" si="6"/>
        <v>32</v>
      </c>
      <c r="AG41" s="707"/>
      <c r="AH41" s="676">
        <v>32</v>
      </c>
      <c r="AI41" s="676"/>
      <c r="AJ41" s="676">
        <v>0</v>
      </c>
      <c r="AK41" s="676"/>
      <c r="AL41" s="676">
        <v>0</v>
      </c>
      <c r="AM41" s="676"/>
      <c r="AN41" s="676">
        <v>28</v>
      </c>
      <c r="AO41" s="676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676"/>
      <c r="BE41" s="676"/>
      <c r="BF41" s="733" t="s">
        <v>15</v>
      </c>
      <c r="BG41" s="733"/>
      <c r="BH41" s="733"/>
      <c r="BI41" s="733"/>
    </row>
    <row r="42" spans="1:61" s="27" customFormat="1" ht="12" customHeight="1">
      <c r="A42" s="375" t="s">
        <v>116</v>
      </c>
      <c r="B42" s="375"/>
      <c r="C42" s="375"/>
      <c r="D42" s="322" t="s">
        <v>136</v>
      </c>
      <c r="E42" s="322"/>
      <c r="F42" s="675" t="s">
        <v>31</v>
      </c>
      <c r="G42" s="675"/>
      <c r="H42" s="675"/>
      <c r="I42" s="675"/>
      <c r="J42" s="675"/>
      <c r="K42" s="675"/>
      <c r="L42" s="675"/>
      <c r="M42" s="675"/>
      <c r="N42" s="675"/>
      <c r="O42" s="675"/>
      <c r="P42" s="675"/>
      <c r="Q42" s="675"/>
      <c r="R42" s="675"/>
      <c r="S42" s="675"/>
      <c r="T42" s="675"/>
      <c r="U42" s="675"/>
      <c r="V42" s="675"/>
      <c r="W42" s="675"/>
      <c r="X42" s="675"/>
      <c r="Y42" s="675"/>
      <c r="Z42" s="675"/>
      <c r="AA42" s="675"/>
      <c r="AB42" s="676"/>
      <c r="AC42" s="676"/>
      <c r="AD42" s="708"/>
      <c r="AE42" s="709"/>
      <c r="AF42" s="708"/>
      <c r="AG42" s="709"/>
      <c r="AH42" s="676"/>
      <c r="AI42" s="676"/>
      <c r="AJ42" s="676"/>
      <c r="AK42" s="676"/>
      <c r="AL42" s="676"/>
      <c r="AM42" s="676"/>
      <c r="AN42" s="676"/>
      <c r="AO42" s="676"/>
      <c r="AP42" s="47"/>
      <c r="AQ42" s="47"/>
      <c r="AR42" s="47"/>
      <c r="AS42" s="47"/>
      <c r="AT42" s="47">
        <v>2</v>
      </c>
      <c r="AU42" s="47">
        <v>2</v>
      </c>
      <c r="AV42" s="47"/>
      <c r="AW42" s="47"/>
      <c r="AX42" s="47"/>
      <c r="AY42" s="47"/>
      <c r="AZ42" s="47"/>
      <c r="BA42" s="47"/>
      <c r="BB42" s="47"/>
      <c r="BC42" s="47"/>
      <c r="BD42" s="676"/>
      <c r="BE42" s="676"/>
      <c r="BF42" s="733"/>
      <c r="BG42" s="733"/>
      <c r="BH42" s="733"/>
      <c r="BI42" s="733"/>
    </row>
    <row r="43" spans="1:61" ht="12.75" customHeight="1">
      <c r="A43" s="734" t="s">
        <v>32</v>
      </c>
      <c r="B43" s="734"/>
      <c r="C43" s="734"/>
      <c r="D43" s="734"/>
      <c r="E43" s="734"/>
      <c r="F43" s="734"/>
      <c r="G43" s="734"/>
      <c r="H43" s="734"/>
      <c r="I43" s="734"/>
      <c r="J43" s="734"/>
      <c r="K43" s="734"/>
      <c r="L43" s="734"/>
      <c r="M43" s="734"/>
      <c r="N43" s="734"/>
      <c r="O43" s="734"/>
      <c r="P43" s="734"/>
      <c r="Q43" s="734"/>
      <c r="R43" s="734"/>
      <c r="S43" s="734"/>
      <c r="T43" s="734"/>
      <c r="U43" s="734"/>
      <c r="V43" s="734"/>
      <c r="W43" s="734"/>
      <c r="X43" s="734"/>
      <c r="Y43" s="734"/>
      <c r="Z43" s="734"/>
      <c r="AA43" s="734"/>
      <c r="AB43" s="705">
        <f>AB44+AB49</f>
        <v>8</v>
      </c>
      <c r="AC43" s="705"/>
      <c r="AD43" s="705">
        <f t="shared" ref="AD43:AD46" si="18">AF43+AN43</f>
        <v>240</v>
      </c>
      <c r="AE43" s="705"/>
      <c r="AF43" s="705">
        <f t="shared" ref="AF43:AF50" si="19">AH43+AJ43+AL43</f>
        <v>128</v>
      </c>
      <c r="AG43" s="705"/>
      <c r="AH43" s="705">
        <f t="shared" ref="AH43" si="20">AH44+AH49</f>
        <v>72</v>
      </c>
      <c r="AI43" s="705"/>
      <c r="AJ43" s="705">
        <f t="shared" ref="AJ43" si="21">AJ44+AJ49</f>
        <v>56</v>
      </c>
      <c r="AK43" s="705"/>
      <c r="AL43" s="705">
        <f t="shared" ref="AL43" si="22">AL44+AL49</f>
        <v>0</v>
      </c>
      <c r="AM43" s="705"/>
      <c r="AN43" s="705">
        <f t="shared" ref="AN43" si="23">AN44+AN49</f>
        <v>112</v>
      </c>
      <c r="AO43" s="705"/>
      <c r="AP43" s="54">
        <f>AP44+AP49</f>
        <v>4</v>
      </c>
      <c r="AQ43" s="54">
        <f t="shared" ref="AQ43:BE43" si="24">AQ44+AQ49</f>
        <v>4</v>
      </c>
      <c r="AR43" s="54">
        <f t="shared" si="24"/>
        <v>2</v>
      </c>
      <c r="AS43" s="54">
        <f t="shared" si="24"/>
        <v>2</v>
      </c>
      <c r="AT43" s="54">
        <f t="shared" si="24"/>
        <v>0</v>
      </c>
      <c r="AU43" s="54">
        <f t="shared" si="24"/>
        <v>0</v>
      </c>
      <c r="AV43" s="54">
        <f t="shared" si="24"/>
        <v>0</v>
      </c>
      <c r="AW43" s="54">
        <f t="shared" si="24"/>
        <v>0</v>
      </c>
      <c r="AX43" s="54">
        <f t="shared" si="24"/>
        <v>0</v>
      </c>
      <c r="AY43" s="54">
        <f t="shared" si="24"/>
        <v>0</v>
      </c>
      <c r="AZ43" s="54">
        <f t="shared" si="24"/>
        <v>0</v>
      </c>
      <c r="BA43" s="54">
        <f t="shared" si="24"/>
        <v>0</v>
      </c>
      <c r="BB43" s="54">
        <f t="shared" si="24"/>
        <v>0</v>
      </c>
      <c r="BC43" s="54">
        <f t="shared" si="24"/>
        <v>0</v>
      </c>
      <c r="BD43" s="54">
        <f t="shared" si="24"/>
        <v>2</v>
      </c>
      <c r="BE43" s="54">
        <f t="shared" si="24"/>
        <v>2</v>
      </c>
      <c r="BF43" s="682"/>
      <c r="BG43" s="682"/>
      <c r="BH43" s="682"/>
      <c r="BI43" s="682"/>
    </row>
    <row r="44" spans="1:61" ht="12.75" customHeight="1">
      <c r="A44" s="721" t="s">
        <v>13</v>
      </c>
      <c r="B44" s="721"/>
      <c r="C44" s="721"/>
      <c r="D44" s="721"/>
      <c r="E44" s="721"/>
      <c r="F44" s="721"/>
      <c r="G44" s="721"/>
      <c r="H44" s="721"/>
      <c r="I44" s="721"/>
      <c r="J44" s="721"/>
      <c r="K44" s="721"/>
      <c r="L44" s="721"/>
      <c r="M44" s="721"/>
      <c r="N44" s="721"/>
      <c r="O44" s="721"/>
      <c r="P44" s="721"/>
      <c r="Q44" s="721"/>
      <c r="R44" s="721"/>
      <c r="S44" s="721"/>
      <c r="T44" s="721"/>
      <c r="U44" s="721"/>
      <c r="V44" s="721"/>
      <c r="W44" s="721"/>
      <c r="X44" s="721"/>
      <c r="Y44" s="721"/>
      <c r="Z44" s="721"/>
      <c r="AA44" s="721"/>
      <c r="AB44" s="716">
        <f>AB45+AB46+AB48</f>
        <v>6</v>
      </c>
      <c r="AC44" s="717"/>
      <c r="AD44" s="705">
        <f t="shared" si="18"/>
        <v>180</v>
      </c>
      <c r="AE44" s="705"/>
      <c r="AF44" s="705">
        <f t="shared" si="19"/>
        <v>96</v>
      </c>
      <c r="AG44" s="705"/>
      <c r="AH44" s="716">
        <f t="shared" ref="AH44" si="25">AH45+AH46+AH48</f>
        <v>48</v>
      </c>
      <c r="AI44" s="717"/>
      <c r="AJ44" s="716">
        <f t="shared" ref="AJ44" si="26">AJ45+AJ46+AJ48</f>
        <v>48</v>
      </c>
      <c r="AK44" s="717"/>
      <c r="AL44" s="716">
        <f t="shared" ref="AL44" si="27">AL45+AL46+AL48</f>
        <v>0</v>
      </c>
      <c r="AM44" s="717"/>
      <c r="AN44" s="716">
        <f t="shared" ref="AN44" si="28">AN45+AN46+AN48</f>
        <v>84</v>
      </c>
      <c r="AO44" s="717"/>
      <c r="AP44" s="54">
        <f>AP45+AP46+AP47+AP48</f>
        <v>2</v>
      </c>
      <c r="AQ44" s="54">
        <f t="shared" ref="AQ44:BE44" si="29">AQ45+AQ46+AQ47+AQ48</f>
        <v>2</v>
      </c>
      <c r="AR44" s="54">
        <f t="shared" si="29"/>
        <v>2</v>
      </c>
      <c r="AS44" s="54">
        <f t="shared" si="29"/>
        <v>2</v>
      </c>
      <c r="AT44" s="54">
        <f t="shared" si="29"/>
        <v>0</v>
      </c>
      <c r="AU44" s="54">
        <f t="shared" si="29"/>
        <v>0</v>
      </c>
      <c r="AV44" s="54">
        <f t="shared" si="29"/>
        <v>0</v>
      </c>
      <c r="AW44" s="54">
        <f t="shared" si="29"/>
        <v>0</v>
      </c>
      <c r="AX44" s="54">
        <f t="shared" si="29"/>
        <v>0</v>
      </c>
      <c r="AY44" s="54">
        <f t="shared" si="29"/>
        <v>0</v>
      </c>
      <c r="AZ44" s="54">
        <f t="shared" si="29"/>
        <v>0</v>
      </c>
      <c r="BA44" s="54">
        <f t="shared" si="29"/>
        <v>0</v>
      </c>
      <c r="BB44" s="54">
        <f t="shared" si="29"/>
        <v>0</v>
      </c>
      <c r="BC44" s="54">
        <f t="shared" si="29"/>
        <v>0</v>
      </c>
      <c r="BD44" s="54">
        <f t="shared" si="29"/>
        <v>2</v>
      </c>
      <c r="BE44" s="54">
        <f t="shared" si="29"/>
        <v>2</v>
      </c>
      <c r="BF44" s="718"/>
      <c r="BG44" s="719"/>
      <c r="BH44" s="719"/>
      <c r="BI44" s="720"/>
    </row>
    <row r="45" spans="1:61" s="27" customFormat="1" ht="12" customHeight="1">
      <c r="A45" s="375" t="s">
        <v>121</v>
      </c>
      <c r="B45" s="375"/>
      <c r="C45" s="375"/>
      <c r="D45" s="322"/>
      <c r="E45" s="322"/>
      <c r="F45" s="679" t="s">
        <v>105</v>
      </c>
      <c r="G45" s="679"/>
      <c r="H45" s="679"/>
      <c r="I45" s="679"/>
      <c r="J45" s="679"/>
      <c r="K45" s="679"/>
      <c r="L45" s="679"/>
      <c r="M45" s="679"/>
      <c r="N45" s="679"/>
      <c r="O45" s="679"/>
      <c r="P45" s="679"/>
      <c r="Q45" s="679"/>
      <c r="R45" s="679"/>
      <c r="S45" s="679"/>
      <c r="T45" s="679"/>
      <c r="U45" s="679"/>
      <c r="V45" s="679"/>
      <c r="W45" s="679"/>
      <c r="X45" s="679"/>
      <c r="Y45" s="679"/>
      <c r="Z45" s="679"/>
      <c r="AA45" s="679"/>
      <c r="AB45" s="677">
        <v>2</v>
      </c>
      <c r="AC45" s="677"/>
      <c r="AD45" s="677">
        <f t="shared" si="18"/>
        <v>60</v>
      </c>
      <c r="AE45" s="677"/>
      <c r="AF45" s="677">
        <f t="shared" si="19"/>
        <v>32</v>
      </c>
      <c r="AG45" s="677"/>
      <c r="AH45" s="677">
        <v>8</v>
      </c>
      <c r="AI45" s="677"/>
      <c r="AJ45" s="677">
        <v>24</v>
      </c>
      <c r="AK45" s="677"/>
      <c r="AL45" s="677">
        <v>0</v>
      </c>
      <c r="AM45" s="677"/>
      <c r="AN45" s="677">
        <v>28</v>
      </c>
      <c r="AO45" s="677"/>
      <c r="AP45" s="46">
        <v>2</v>
      </c>
      <c r="AQ45" s="46">
        <v>2</v>
      </c>
      <c r="AR45" s="46"/>
      <c r="AS45" s="46"/>
      <c r="AT45" s="46"/>
      <c r="AU45" s="46"/>
      <c r="AV45" s="46"/>
      <c r="AW45" s="46"/>
      <c r="AX45" s="46"/>
      <c r="AY45" s="46"/>
      <c r="AZ45" s="47"/>
      <c r="BA45" s="47"/>
      <c r="BB45" s="47"/>
      <c r="BC45" s="47"/>
      <c r="BD45" s="47"/>
      <c r="BE45" s="47"/>
      <c r="BF45" s="460" t="s">
        <v>15</v>
      </c>
      <c r="BG45" s="460"/>
      <c r="BH45" s="460"/>
      <c r="BI45" s="460"/>
    </row>
    <row r="46" spans="1:61" s="27" customFormat="1" ht="27.75" customHeight="1">
      <c r="A46" s="375" t="s">
        <v>118</v>
      </c>
      <c r="B46" s="375"/>
      <c r="C46" s="375"/>
      <c r="D46" s="312" t="s">
        <v>126</v>
      </c>
      <c r="E46" s="312"/>
      <c r="F46" s="500" t="s">
        <v>111</v>
      </c>
      <c r="G46" s="500"/>
      <c r="H46" s="500"/>
      <c r="I46" s="500"/>
      <c r="J46" s="500"/>
      <c r="K46" s="500"/>
      <c r="L46" s="500"/>
      <c r="M46" s="500"/>
      <c r="N46" s="500"/>
      <c r="O46" s="500"/>
      <c r="P46" s="500"/>
      <c r="Q46" s="500"/>
      <c r="R46" s="500"/>
      <c r="S46" s="500"/>
      <c r="T46" s="500"/>
      <c r="U46" s="500"/>
      <c r="V46" s="500"/>
      <c r="W46" s="500"/>
      <c r="X46" s="500"/>
      <c r="Y46" s="500"/>
      <c r="Z46" s="500"/>
      <c r="AA46" s="500"/>
      <c r="AB46" s="706">
        <v>2</v>
      </c>
      <c r="AC46" s="707"/>
      <c r="AD46" s="706">
        <f t="shared" si="18"/>
        <v>60</v>
      </c>
      <c r="AE46" s="722"/>
      <c r="AF46" s="706">
        <f t="shared" si="19"/>
        <v>32</v>
      </c>
      <c r="AG46" s="722"/>
      <c r="AH46" s="706">
        <v>8</v>
      </c>
      <c r="AI46" s="722"/>
      <c r="AJ46" s="706">
        <v>24</v>
      </c>
      <c r="AK46" s="722"/>
      <c r="AL46" s="706">
        <v>0</v>
      </c>
      <c r="AM46" s="722"/>
      <c r="AN46" s="706">
        <v>28</v>
      </c>
      <c r="AO46" s="722"/>
      <c r="AP46" s="60"/>
      <c r="AQ46" s="60"/>
      <c r="AR46" s="60"/>
      <c r="AS46" s="60"/>
      <c r="AT46" s="60"/>
      <c r="AU46" s="60"/>
      <c r="AV46" s="60"/>
      <c r="AW46" s="60"/>
      <c r="AX46" s="61"/>
      <c r="AY46" s="61"/>
      <c r="AZ46" s="61"/>
      <c r="BA46" s="61"/>
      <c r="BB46" s="61"/>
      <c r="BC46" s="61"/>
      <c r="BD46" s="61">
        <v>2</v>
      </c>
      <c r="BE46" s="61">
        <v>2</v>
      </c>
      <c r="BF46" s="725" t="s">
        <v>15</v>
      </c>
      <c r="BG46" s="726"/>
      <c r="BH46" s="726"/>
      <c r="BI46" s="727"/>
    </row>
    <row r="47" spans="1:61" s="27" customFormat="1" ht="12" hidden="1" customHeight="1">
      <c r="A47" s="375" t="s">
        <v>120</v>
      </c>
      <c r="B47" s="375"/>
      <c r="C47" s="375"/>
      <c r="D47" s="316"/>
      <c r="E47" s="317"/>
      <c r="F47" s="730"/>
      <c r="G47" s="731"/>
      <c r="H47" s="731"/>
      <c r="I47" s="731"/>
      <c r="J47" s="731"/>
      <c r="K47" s="731"/>
      <c r="L47" s="731"/>
      <c r="M47" s="731"/>
      <c r="N47" s="731"/>
      <c r="O47" s="731"/>
      <c r="P47" s="731"/>
      <c r="Q47" s="731"/>
      <c r="R47" s="731"/>
      <c r="S47" s="731"/>
      <c r="T47" s="731"/>
      <c r="U47" s="731"/>
      <c r="V47" s="731"/>
      <c r="W47" s="731"/>
      <c r="X47" s="731"/>
      <c r="Y47" s="731"/>
      <c r="Z47" s="731"/>
      <c r="AA47" s="732"/>
      <c r="AB47" s="708"/>
      <c r="AC47" s="709"/>
      <c r="AD47" s="723"/>
      <c r="AE47" s="724"/>
      <c r="AF47" s="723"/>
      <c r="AG47" s="724"/>
      <c r="AH47" s="723"/>
      <c r="AI47" s="724"/>
      <c r="AJ47" s="723"/>
      <c r="AK47" s="724"/>
      <c r="AL47" s="723"/>
      <c r="AM47" s="724"/>
      <c r="AN47" s="723"/>
      <c r="AO47" s="724"/>
      <c r="AP47" s="60"/>
      <c r="AQ47" s="60"/>
      <c r="AR47" s="60"/>
      <c r="AS47" s="60"/>
      <c r="AT47" s="60"/>
      <c r="AU47" s="60"/>
      <c r="AV47" s="60"/>
      <c r="AW47" s="60"/>
      <c r="AX47" s="61"/>
      <c r="AY47" s="61"/>
      <c r="AZ47" s="61"/>
      <c r="BA47" s="61"/>
      <c r="BB47" s="61"/>
      <c r="BC47" s="61"/>
      <c r="BD47" s="61"/>
      <c r="BE47" s="61"/>
      <c r="BF47" s="728"/>
      <c r="BG47" s="403"/>
      <c r="BH47" s="403"/>
      <c r="BI47" s="729"/>
    </row>
    <row r="48" spans="1:61" s="27" customFormat="1" ht="12" customHeight="1">
      <c r="A48" s="375" t="s">
        <v>122</v>
      </c>
      <c r="B48" s="375"/>
      <c r="C48" s="375"/>
      <c r="D48" s="322" t="s">
        <v>142</v>
      </c>
      <c r="E48" s="322"/>
      <c r="F48" s="679" t="s">
        <v>33</v>
      </c>
      <c r="G48" s="679"/>
      <c r="H48" s="679"/>
      <c r="I48" s="679"/>
      <c r="J48" s="679"/>
      <c r="K48" s="679"/>
      <c r="L48" s="679"/>
      <c r="M48" s="679"/>
      <c r="N48" s="679"/>
      <c r="O48" s="679"/>
      <c r="P48" s="679"/>
      <c r="Q48" s="679"/>
      <c r="R48" s="679"/>
      <c r="S48" s="679"/>
      <c r="T48" s="679"/>
      <c r="U48" s="679"/>
      <c r="V48" s="679"/>
      <c r="W48" s="679"/>
      <c r="X48" s="679"/>
      <c r="Y48" s="679"/>
      <c r="Z48" s="679"/>
      <c r="AA48" s="679"/>
      <c r="AB48" s="677">
        <v>2</v>
      </c>
      <c r="AC48" s="677"/>
      <c r="AD48" s="677">
        <f t="shared" ref="AD48:AD50" si="30">AF48+AN48</f>
        <v>60</v>
      </c>
      <c r="AE48" s="677"/>
      <c r="AF48" s="677">
        <f t="shared" si="19"/>
        <v>32</v>
      </c>
      <c r="AG48" s="677"/>
      <c r="AH48" s="677">
        <v>32</v>
      </c>
      <c r="AI48" s="677"/>
      <c r="AJ48" s="677">
        <v>0</v>
      </c>
      <c r="AK48" s="677"/>
      <c r="AL48" s="677">
        <v>0</v>
      </c>
      <c r="AM48" s="677"/>
      <c r="AN48" s="677">
        <v>28</v>
      </c>
      <c r="AO48" s="677"/>
      <c r="AP48" s="47"/>
      <c r="AQ48" s="47"/>
      <c r="AR48" s="46">
        <v>2</v>
      </c>
      <c r="AS48" s="46">
        <v>2</v>
      </c>
      <c r="AT48" s="46"/>
      <c r="AU48" s="46"/>
      <c r="AV48" s="46"/>
      <c r="AW48" s="46"/>
      <c r="AX48" s="46"/>
      <c r="AY48" s="46"/>
      <c r="AZ48" s="47"/>
      <c r="BA48" s="47"/>
      <c r="BB48" s="47"/>
      <c r="BC48" s="47"/>
      <c r="BD48" s="47"/>
      <c r="BE48" s="47"/>
      <c r="BF48" s="460" t="s">
        <v>15</v>
      </c>
      <c r="BG48" s="460"/>
      <c r="BH48" s="460"/>
      <c r="BI48" s="460"/>
    </row>
    <row r="49" spans="1:61" s="27" customFormat="1" ht="12" customHeight="1">
      <c r="A49" s="721" t="s">
        <v>26</v>
      </c>
      <c r="B49" s="721"/>
      <c r="C49" s="721"/>
      <c r="D49" s="721"/>
      <c r="E49" s="721"/>
      <c r="F49" s="721"/>
      <c r="G49" s="721"/>
      <c r="H49" s="721"/>
      <c r="I49" s="721"/>
      <c r="J49" s="721"/>
      <c r="K49" s="721"/>
      <c r="L49" s="721"/>
      <c r="M49" s="721"/>
      <c r="N49" s="721"/>
      <c r="O49" s="721"/>
      <c r="P49" s="721"/>
      <c r="Q49" s="721"/>
      <c r="R49" s="721"/>
      <c r="S49" s="721"/>
      <c r="T49" s="721"/>
      <c r="U49" s="721"/>
      <c r="V49" s="721"/>
      <c r="W49" s="721"/>
      <c r="X49" s="721"/>
      <c r="Y49" s="721"/>
      <c r="Z49" s="721"/>
      <c r="AA49" s="721"/>
      <c r="AB49" s="716">
        <v>2</v>
      </c>
      <c r="AC49" s="717"/>
      <c r="AD49" s="705">
        <f t="shared" si="30"/>
        <v>60</v>
      </c>
      <c r="AE49" s="705"/>
      <c r="AF49" s="705">
        <f t="shared" si="19"/>
        <v>32</v>
      </c>
      <c r="AG49" s="705"/>
      <c r="AH49" s="716">
        <v>24</v>
      </c>
      <c r="AI49" s="717"/>
      <c r="AJ49" s="716">
        <v>8</v>
      </c>
      <c r="AK49" s="717"/>
      <c r="AL49" s="716">
        <v>0</v>
      </c>
      <c r="AM49" s="717"/>
      <c r="AN49" s="716">
        <v>28</v>
      </c>
      <c r="AO49" s="717"/>
      <c r="AP49" s="56">
        <f>AP50+AP51</f>
        <v>2</v>
      </c>
      <c r="AQ49" s="56">
        <f t="shared" ref="AQ49:BE49" si="31">AQ50+AQ51</f>
        <v>2</v>
      </c>
      <c r="AR49" s="56">
        <f t="shared" si="31"/>
        <v>0</v>
      </c>
      <c r="AS49" s="56">
        <f t="shared" si="31"/>
        <v>0</v>
      </c>
      <c r="AT49" s="56">
        <f t="shared" si="31"/>
        <v>0</v>
      </c>
      <c r="AU49" s="56">
        <f t="shared" si="31"/>
        <v>0</v>
      </c>
      <c r="AV49" s="56">
        <f t="shared" si="31"/>
        <v>0</v>
      </c>
      <c r="AW49" s="56">
        <f t="shared" si="31"/>
        <v>0</v>
      </c>
      <c r="AX49" s="56">
        <f t="shared" si="31"/>
        <v>0</v>
      </c>
      <c r="AY49" s="56">
        <f t="shared" si="31"/>
        <v>0</v>
      </c>
      <c r="AZ49" s="56">
        <f t="shared" si="31"/>
        <v>0</v>
      </c>
      <c r="BA49" s="56">
        <f t="shared" si="31"/>
        <v>0</v>
      </c>
      <c r="BB49" s="56">
        <f t="shared" si="31"/>
        <v>0</v>
      </c>
      <c r="BC49" s="56">
        <f t="shared" si="31"/>
        <v>0</v>
      </c>
      <c r="BD49" s="56">
        <f t="shared" si="31"/>
        <v>0</v>
      </c>
      <c r="BE49" s="56">
        <f t="shared" si="31"/>
        <v>0</v>
      </c>
      <c r="BF49" s="718"/>
      <c r="BG49" s="719"/>
      <c r="BH49" s="719"/>
      <c r="BI49" s="720"/>
    </row>
    <row r="50" spans="1:61" s="27" customFormat="1" ht="12" customHeight="1">
      <c r="A50" s="375" t="s">
        <v>123</v>
      </c>
      <c r="B50" s="375"/>
      <c r="C50" s="375"/>
      <c r="D50" s="322" t="s">
        <v>140</v>
      </c>
      <c r="E50" s="322"/>
      <c r="F50" s="500" t="s">
        <v>107</v>
      </c>
      <c r="G50" s="500"/>
      <c r="H50" s="500"/>
      <c r="I50" s="500"/>
      <c r="J50" s="500"/>
      <c r="K50" s="500"/>
      <c r="L50" s="500"/>
      <c r="M50" s="500"/>
      <c r="N50" s="500"/>
      <c r="O50" s="500"/>
      <c r="P50" s="500"/>
      <c r="Q50" s="500"/>
      <c r="R50" s="500"/>
      <c r="S50" s="500"/>
      <c r="T50" s="500"/>
      <c r="U50" s="500"/>
      <c r="V50" s="500"/>
      <c r="W50" s="500"/>
      <c r="X50" s="500"/>
      <c r="Y50" s="500"/>
      <c r="Z50" s="500"/>
      <c r="AA50" s="500"/>
      <c r="AB50" s="706">
        <v>2</v>
      </c>
      <c r="AC50" s="707"/>
      <c r="AD50" s="706">
        <f t="shared" si="30"/>
        <v>60</v>
      </c>
      <c r="AE50" s="707"/>
      <c r="AF50" s="706">
        <f t="shared" si="19"/>
        <v>32</v>
      </c>
      <c r="AG50" s="707"/>
      <c r="AH50" s="706">
        <v>32</v>
      </c>
      <c r="AI50" s="707"/>
      <c r="AJ50" s="706">
        <v>0</v>
      </c>
      <c r="AK50" s="707"/>
      <c r="AL50" s="706">
        <v>0</v>
      </c>
      <c r="AM50" s="707"/>
      <c r="AN50" s="706">
        <v>28</v>
      </c>
      <c r="AO50" s="707"/>
      <c r="AP50" s="46">
        <v>2</v>
      </c>
      <c r="AQ50" s="46">
        <v>2</v>
      </c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710" t="s">
        <v>15</v>
      </c>
      <c r="BG50" s="711"/>
      <c r="BH50" s="711"/>
      <c r="BI50" s="712"/>
    </row>
    <row r="51" spans="1:61" s="27" customFormat="1" ht="12" customHeight="1">
      <c r="A51" s="375" t="s">
        <v>124</v>
      </c>
      <c r="B51" s="375"/>
      <c r="C51" s="375"/>
      <c r="D51" s="322" t="s">
        <v>141</v>
      </c>
      <c r="E51" s="322"/>
      <c r="F51" s="679" t="s">
        <v>34</v>
      </c>
      <c r="G51" s="679"/>
      <c r="H51" s="679"/>
      <c r="I51" s="679"/>
      <c r="J51" s="679"/>
      <c r="K51" s="679"/>
      <c r="L51" s="679"/>
      <c r="M51" s="679"/>
      <c r="N51" s="679"/>
      <c r="O51" s="679"/>
      <c r="P51" s="679"/>
      <c r="Q51" s="679"/>
      <c r="R51" s="679"/>
      <c r="S51" s="679"/>
      <c r="T51" s="679"/>
      <c r="U51" s="679"/>
      <c r="V51" s="679"/>
      <c r="W51" s="679"/>
      <c r="X51" s="679"/>
      <c r="Y51" s="679"/>
      <c r="Z51" s="679"/>
      <c r="AA51" s="679"/>
      <c r="AB51" s="708"/>
      <c r="AC51" s="709"/>
      <c r="AD51" s="708"/>
      <c r="AE51" s="709"/>
      <c r="AF51" s="708"/>
      <c r="AG51" s="709"/>
      <c r="AH51" s="708"/>
      <c r="AI51" s="709"/>
      <c r="AJ51" s="708"/>
      <c r="AK51" s="709"/>
      <c r="AL51" s="708"/>
      <c r="AM51" s="709"/>
      <c r="AN51" s="708"/>
      <c r="AO51" s="709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713"/>
      <c r="BG51" s="714"/>
      <c r="BH51" s="714"/>
      <c r="BI51" s="715"/>
    </row>
    <row r="52" spans="1:61" ht="12.75" customHeight="1">
      <c r="A52" s="704" t="s">
        <v>91</v>
      </c>
      <c r="B52" s="704"/>
      <c r="C52" s="704"/>
      <c r="D52" s="704"/>
      <c r="E52" s="704"/>
      <c r="F52" s="704"/>
      <c r="G52" s="704"/>
      <c r="H52" s="704"/>
      <c r="I52" s="704"/>
      <c r="J52" s="704"/>
      <c r="K52" s="704"/>
      <c r="L52" s="704"/>
      <c r="M52" s="704"/>
      <c r="N52" s="704"/>
      <c r="O52" s="704"/>
      <c r="P52" s="704"/>
      <c r="Q52" s="704"/>
      <c r="R52" s="704"/>
      <c r="S52" s="704"/>
      <c r="T52" s="704"/>
      <c r="U52" s="704"/>
      <c r="V52" s="704"/>
      <c r="W52" s="704"/>
      <c r="X52" s="704"/>
      <c r="Y52" s="704"/>
      <c r="Z52" s="704"/>
      <c r="AA52" s="704"/>
      <c r="AB52" s="686">
        <f>AB53+AB54+AB55+AB56+AB57+AB58+AB59+AB60+AB61+AB62+AB63+AB64+AB65+AB66+AB67+AB68+AB69+AB70+AB71+AB72+AB73+AB74+AB75+AB76+AB77+AB78+AB79+AB81+AB82+AB83+AB85+AB86+AB87+AB88+AB89+AB90+AB91+AB92+AB93+AB94</f>
        <v>2</v>
      </c>
      <c r="AC52" s="686"/>
      <c r="AD52" s="705">
        <f t="shared" ref="AD52:AD108" si="32">AF52+AN52</f>
        <v>60</v>
      </c>
      <c r="AE52" s="705"/>
      <c r="AF52" s="705">
        <f t="shared" ref="AF52:AF108" si="33">AH52+AJ52+AL52</f>
        <v>32</v>
      </c>
      <c r="AG52" s="705"/>
      <c r="AH52" s="686">
        <f>AH53+AH54+AH55+AH56+AH57+AH58+AH59+AH60+AH61+AH62+AH63+AH64+AH65+AH66+AH67+AH68+AH69+AH70+AH71+AH72+AH73+AH74+AH75+AH76+AH77+AH78+AH79+AH81+AH82+AH83+AH85+AH86+AH87+AH88+AH89+AH90+AH91+AH92+AH93+AH94</f>
        <v>8</v>
      </c>
      <c r="AI52" s="686"/>
      <c r="AJ52" s="686">
        <f>AJ53+AJ54+AJ55+AJ56+AJ57+AJ58+AJ59+AJ60+AJ61+AJ62+AJ63+AJ64+AJ65+AJ66+AJ67+AJ68+AJ69+AJ70+AJ71+AJ72+AJ73+AJ74+AJ75+AJ76+AJ77+AJ78+AJ79+AJ81+AJ82+AJ83+AJ85+AJ86+AJ87+AJ88+AJ89+AJ90+AJ91+AJ92+AJ93+AJ94</f>
        <v>24</v>
      </c>
      <c r="AK52" s="686"/>
      <c r="AL52" s="686">
        <f>AL53+AL54+AL55+AL56+AL57+AL58+AL59+AL60+AL61+AL62+AL63+AL64+AL65+AL66+AL67+AL68+AL69+AL70+AL71+AL72+AL73+AL74+AL75+AL76+AL77+AL78+AL79+AL81+AL82+AL83+AL85+AL86+AL87+AL88+AL89+AL90+AL91+AL92+AL93+AL94</f>
        <v>0</v>
      </c>
      <c r="AM52" s="686"/>
      <c r="AN52" s="686">
        <f>AN53+AN54+AN55+AN56+AN57+AN58+AN59+AN60+AN61+AN62+AN63+AN64+AN65+AN66+AN67+AN68+AN69+AN70+AN71+AN72+AN73+AN74+AN75+AN76+AN77+AN78+AN79+AN81+AN82+AN83+AN85+AN86+AN87+AN88+AN89+AN90+AN91+AN92+AN93+AN94</f>
        <v>28</v>
      </c>
      <c r="AO52" s="686"/>
      <c r="AP52" s="56">
        <f>AP53+AP54+AP55+AP56+AP57+AP58+AP59+AP60+AP61+AP62+AP63+AP64+AP65+AP67+AP66+AP68+AP69+AP70+AP71+AP72+AP73+AP74+AP75+AP76+AP78+AP77+AP79+AP80+AP81+AP82+AP83+AP84+AP85+AP86+AP87+AP88+AP89+AP90+AP91+AP92+AP93+AP94</f>
        <v>0</v>
      </c>
      <c r="AQ52" s="56">
        <f t="shared" ref="AQ52:BE52" si="34">AQ53+AQ54+AQ55+AQ56+AQ57+AQ58+AQ59+AQ60+AQ61+AQ62+AQ63+AQ64+AQ65+AQ67+AQ66+AQ68+AQ69+AQ70+AQ71+AQ72+AQ73+AQ74+AQ75+AQ76+AQ78+AQ77+AQ79+AQ80+AQ81+AQ82+AQ83+AQ84+AQ85+AQ86+AQ87+AQ88+AQ89+AQ90+AQ91+AQ92+AQ93+AQ94</f>
        <v>0</v>
      </c>
      <c r="AR52" s="56">
        <f t="shared" si="34"/>
        <v>0</v>
      </c>
      <c r="AS52" s="56">
        <f t="shared" si="34"/>
        <v>0</v>
      </c>
      <c r="AT52" s="56">
        <f t="shared" si="34"/>
        <v>0</v>
      </c>
      <c r="AU52" s="56">
        <f t="shared" si="34"/>
        <v>0</v>
      </c>
      <c r="AV52" s="56">
        <f t="shared" si="34"/>
        <v>0</v>
      </c>
      <c r="AW52" s="56">
        <f t="shared" si="34"/>
        <v>0</v>
      </c>
      <c r="AX52" s="56">
        <f t="shared" si="34"/>
        <v>0</v>
      </c>
      <c r="AY52" s="56">
        <f t="shared" si="34"/>
        <v>0</v>
      </c>
      <c r="AZ52" s="56">
        <f t="shared" si="34"/>
        <v>2</v>
      </c>
      <c r="BA52" s="56">
        <f t="shared" si="34"/>
        <v>2</v>
      </c>
      <c r="BB52" s="56">
        <f t="shared" si="34"/>
        <v>0</v>
      </c>
      <c r="BC52" s="56">
        <f t="shared" si="34"/>
        <v>0</v>
      </c>
      <c r="BD52" s="56">
        <f t="shared" si="34"/>
        <v>0</v>
      </c>
      <c r="BE52" s="56">
        <f t="shared" si="34"/>
        <v>0</v>
      </c>
      <c r="BF52" s="682"/>
      <c r="BG52" s="682"/>
      <c r="BH52" s="682"/>
      <c r="BI52" s="682"/>
    </row>
    <row r="53" spans="1:61" s="28" customFormat="1" ht="12" customHeight="1">
      <c r="A53" s="702"/>
      <c r="B53" s="702"/>
      <c r="C53" s="702"/>
      <c r="D53" s="702"/>
      <c r="E53" s="702"/>
      <c r="F53" s="703" t="s">
        <v>106</v>
      </c>
      <c r="G53" s="703"/>
      <c r="H53" s="703"/>
      <c r="I53" s="703"/>
      <c r="J53" s="703"/>
      <c r="K53" s="703"/>
      <c r="L53" s="703"/>
      <c r="M53" s="703"/>
      <c r="N53" s="703"/>
      <c r="O53" s="703"/>
      <c r="P53" s="703"/>
      <c r="Q53" s="703"/>
      <c r="R53" s="703"/>
      <c r="S53" s="703"/>
      <c r="T53" s="703"/>
      <c r="U53" s="703"/>
      <c r="V53" s="703"/>
      <c r="W53" s="703"/>
      <c r="X53" s="703"/>
      <c r="Y53" s="703"/>
      <c r="Z53" s="703"/>
      <c r="AA53" s="703"/>
      <c r="AB53" s="700">
        <v>2</v>
      </c>
      <c r="AC53" s="700"/>
      <c r="AD53" s="700">
        <f t="shared" ref="AD53:AD62" si="35">AF53+AN53</f>
        <v>60</v>
      </c>
      <c r="AE53" s="700"/>
      <c r="AF53" s="700">
        <f t="shared" ref="AF53:AF62" si="36">AH53+AJ53+AL53</f>
        <v>32</v>
      </c>
      <c r="AG53" s="700"/>
      <c r="AH53" s="700">
        <v>8</v>
      </c>
      <c r="AI53" s="700"/>
      <c r="AJ53" s="700">
        <v>24</v>
      </c>
      <c r="AK53" s="700"/>
      <c r="AL53" s="700">
        <v>0</v>
      </c>
      <c r="AM53" s="700"/>
      <c r="AN53" s="700">
        <v>28</v>
      </c>
      <c r="AO53" s="700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7">
        <v>2</v>
      </c>
      <c r="BA53" s="57">
        <v>2</v>
      </c>
      <c r="BB53" s="57"/>
      <c r="BC53" s="57"/>
      <c r="BD53" s="57"/>
      <c r="BE53" s="57"/>
      <c r="BF53" s="701" t="s">
        <v>92</v>
      </c>
      <c r="BG53" s="701"/>
      <c r="BH53" s="701"/>
      <c r="BI53" s="701"/>
    </row>
    <row r="54" spans="1:61" s="27" customFormat="1" ht="12.75" customHeight="1">
      <c r="A54" s="381"/>
      <c r="B54" s="387"/>
      <c r="C54" s="382"/>
      <c r="D54" s="381"/>
      <c r="E54" s="382"/>
      <c r="F54" s="697"/>
      <c r="G54" s="698"/>
      <c r="H54" s="698"/>
      <c r="I54" s="698"/>
      <c r="J54" s="698"/>
      <c r="K54" s="698"/>
      <c r="L54" s="698"/>
      <c r="M54" s="698"/>
      <c r="N54" s="698"/>
      <c r="O54" s="698"/>
      <c r="P54" s="698"/>
      <c r="Q54" s="698"/>
      <c r="R54" s="698"/>
      <c r="S54" s="698"/>
      <c r="T54" s="698"/>
      <c r="U54" s="698"/>
      <c r="V54" s="698"/>
      <c r="W54" s="698"/>
      <c r="X54" s="698"/>
      <c r="Y54" s="698"/>
      <c r="Z54" s="698"/>
      <c r="AA54" s="699"/>
      <c r="AB54" s="689"/>
      <c r="AC54" s="690"/>
      <c r="AD54" s="677">
        <f t="shared" si="35"/>
        <v>0</v>
      </c>
      <c r="AE54" s="677"/>
      <c r="AF54" s="677">
        <f t="shared" si="36"/>
        <v>0</v>
      </c>
      <c r="AG54" s="677"/>
      <c r="AH54" s="689"/>
      <c r="AI54" s="690"/>
      <c r="AJ54" s="689"/>
      <c r="AK54" s="690"/>
      <c r="AL54" s="689"/>
      <c r="AM54" s="690"/>
      <c r="AN54" s="689"/>
      <c r="AO54" s="690"/>
      <c r="AP54" s="51"/>
      <c r="AQ54" s="51"/>
      <c r="AR54" s="52"/>
      <c r="AS54" s="52"/>
      <c r="AT54" s="51"/>
      <c r="AU54" s="51"/>
      <c r="AV54" s="51"/>
      <c r="AW54" s="51"/>
      <c r="AX54" s="51"/>
      <c r="AY54" s="51"/>
      <c r="AZ54" s="52"/>
      <c r="BA54" s="52"/>
      <c r="BB54" s="52"/>
      <c r="BC54" s="52"/>
      <c r="BD54" s="51"/>
      <c r="BE54" s="51"/>
      <c r="BF54" s="695"/>
      <c r="BG54" s="423"/>
      <c r="BH54" s="423"/>
      <c r="BI54" s="696"/>
    </row>
    <row r="55" spans="1:61" s="27" customFormat="1" ht="12.75" customHeight="1">
      <c r="A55" s="381"/>
      <c r="B55" s="387"/>
      <c r="C55" s="382"/>
      <c r="D55" s="381"/>
      <c r="E55" s="382"/>
      <c r="F55" s="697"/>
      <c r="G55" s="698"/>
      <c r="H55" s="698"/>
      <c r="I55" s="698"/>
      <c r="J55" s="698"/>
      <c r="K55" s="698"/>
      <c r="L55" s="698"/>
      <c r="M55" s="698"/>
      <c r="N55" s="698"/>
      <c r="O55" s="698"/>
      <c r="P55" s="698"/>
      <c r="Q55" s="698"/>
      <c r="R55" s="698"/>
      <c r="S55" s="698"/>
      <c r="T55" s="698"/>
      <c r="U55" s="698"/>
      <c r="V55" s="698"/>
      <c r="W55" s="698"/>
      <c r="X55" s="698"/>
      <c r="Y55" s="698"/>
      <c r="Z55" s="698"/>
      <c r="AA55" s="699"/>
      <c r="AB55" s="689"/>
      <c r="AC55" s="690"/>
      <c r="AD55" s="677">
        <f t="shared" si="35"/>
        <v>0</v>
      </c>
      <c r="AE55" s="677"/>
      <c r="AF55" s="677">
        <f t="shared" si="36"/>
        <v>0</v>
      </c>
      <c r="AG55" s="677"/>
      <c r="AH55" s="689"/>
      <c r="AI55" s="690"/>
      <c r="AJ55" s="689"/>
      <c r="AK55" s="690"/>
      <c r="AL55" s="689"/>
      <c r="AM55" s="690"/>
      <c r="AN55" s="689"/>
      <c r="AO55" s="690"/>
      <c r="AP55" s="51"/>
      <c r="AQ55" s="51"/>
      <c r="AR55" s="52"/>
      <c r="AS55" s="52"/>
      <c r="AT55" s="52"/>
      <c r="AU55" s="52"/>
      <c r="AV55" s="51"/>
      <c r="AW55" s="51"/>
      <c r="AX55" s="51"/>
      <c r="AY55" s="51"/>
      <c r="AZ55" s="52"/>
      <c r="BA55" s="52"/>
      <c r="BB55" s="52"/>
      <c r="BC55" s="52"/>
      <c r="BD55" s="51"/>
      <c r="BE55" s="51"/>
      <c r="BF55" s="695"/>
      <c r="BG55" s="423"/>
      <c r="BH55" s="423"/>
      <c r="BI55" s="696"/>
    </row>
    <row r="56" spans="1:61" s="27" customFormat="1" ht="12.75" customHeight="1">
      <c r="A56" s="381"/>
      <c r="B56" s="387"/>
      <c r="C56" s="382"/>
      <c r="D56" s="381"/>
      <c r="E56" s="382"/>
      <c r="F56" s="697"/>
      <c r="G56" s="698"/>
      <c r="H56" s="698"/>
      <c r="I56" s="698"/>
      <c r="J56" s="698"/>
      <c r="K56" s="698"/>
      <c r="L56" s="698"/>
      <c r="M56" s="698"/>
      <c r="N56" s="698"/>
      <c r="O56" s="698"/>
      <c r="P56" s="698"/>
      <c r="Q56" s="698"/>
      <c r="R56" s="698"/>
      <c r="S56" s="698"/>
      <c r="T56" s="698"/>
      <c r="U56" s="698"/>
      <c r="V56" s="698"/>
      <c r="W56" s="698"/>
      <c r="X56" s="698"/>
      <c r="Y56" s="698"/>
      <c r="Z56" s="698"/>
      <c r="AA56" s="699"/>
      <c r="AB56" s="689"/>
      <c r="AC56" s="690"/>
      <c r="AD56" s="677">
        <f t="shared" si="35"/>
        <v>0</v>
      </c>
      <c r="AE56" s="677"/>
      <c r="AF56" s="677">
        <f t="shared" si="36"/>
        <v>0</v>
      </c>
      <c r="AG56" s="677"/>
      <c r="AH56" s="689"/>
      <c r="AI56" s="690"/>
      <c r="AJ56" s="689"/>
      <c r="AK56" s="690"/>
      <c r="AL56" s="689"/>
      <c r="AM56" s="690"/>
      <c r="AN56" s="689"/>
      <c r="AO56" s="690"/>
      <c r="AP56" s="51"/>
      <c r="AQ56" s="51"/>
      <c r="AR56" s="52"/>
      <c r="AS56" s="52"/>
      <c r="AT56" s="52"/>
      <c r="AU56" s="52"/>
      <c r="AV56" s="51"/>
      <c r="AW56" s="51"/>
      <c r="AX56" s="51"/>
      <c r="AY56" s="51"/>
      <c r="AZ56" s="52"/>
      <c r="BA56" s="52"/>
      <c r="BB56" s="52"/>
      <c r="BC56" s="52"/>
      <c r="BD56" s="51"/>
      <c r="BE56" s="51"/>
      <c r="BF56" s="695"/>
      <c r="BG56" s="423"/>
      <c r="BH56" s="423"/>
      <c r="BI56" s="696"/>
    </row>
    <row r="57" spans="1:61" s="27" customFormat="1" ht="12.75" customHeight="1">
      <c r="A57" s="381"/>
      <c r="B57" s="387"/>
      <c r="C57" s="382"/>
      <c r="D57" s="381"/>
      <c r="E57" s="382"/>
      <c r="F57" s="697"/>
      <c r="G57" s="698"/>
      <c r="H57" s="698"/>
      <c r="I57" s="698"/>
      <c r="J57" s="698"/>
      <c r="K57" s="698"/>
      <c r="L57" s="698"/>
      <c r="M57" s="698"/>
      <c r="N57" s="698"/>
      <c r="O57" s="698"/>
      <c r="P57" s="698"/>
      <c r="Q57" s="698"/>
      <c r="R57" s="698"/>
      <c r="S57" s="698"/>
      <c r="T57" s="698"/>
      <c r="U57" s="698"/>
      <c r="V57" s="698"/>
      <c r="W57" s="698"/>
      <c r="X57" s="698"/>
      <c r="Y57" s="698"/>
      <c r="Z57" s="698"/>
      <c r="AA57" s="699"/>
      <c r="AB57" s="689"/>
      <c r="AC57" s="690"/>
      <c r="AD57" s="677">
        <f t="shared" si="35"/>
        <v>0</v>
      </c>
      <c r="AE57" s="677"/>
      <c r="AF57" s="677">
        <f t="shared" si="36"/>
        <v>0</v>
      </c>
      <c r="AG57" s="677"/>
      <c r="AH57" s="689"/>
      <c r="AI57" s="690"/>
      <c r="AJ57" s="689"/>
      <c r="AK57" s="690"/>
      <c r="AL57" s="689"/>
      <c r="AM57" s="690"/>
      <c r="AN57" s="689"/>
      <c r="AO57" s="690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2"/>
      <c r="BA57" s="52"/>
      <c r="BB57" s="51"/>
      <c r="BC57" s="51"/>
      <c r="BD57" s="51"/>
      <c r="BE57" s="51"/>
      <c r="BF57" s="695"/>
      <c r="BG57" s="423"/>
      <c r="BH57" s="423"/>
      <c r="BI57" s="696"/>
    </row>
    <row r="58" spans="1:61" s="27" customFormat="1" ht="12.75" customHeight="1">
      <c r="A58" s="381"/>
      <c r="B58" s="387"/>
      <c r="C58" s="382"/>
      <c r="D58" s="381"/>
      <c r="E58" s="382"/>
      <c r="F58" s="697"/>
      <c r="G58" s="698"/>
      <c r="H58" s="698"/>
      <c r="I58" s="698"/>
      <c r="J58" s="698"/>
      <c r="K58" s="698"/>
      <c r="L58" s="698"/>
      <c r="M58" s="698"/>
      <c r="N58" s="698"/>
      <c r="O58" s="698"/>
      <c r="P58" s="698"/>
      <c r="Q58" s="698"/>
      <c r="R58" s="698"/>
      <c r="S58" s="698"/>
      <c r="T58" s="698"/>
      <c r="U58" s="698"/>
      <c r="V58" s="698"/>
      <c r="W58" s="698"/>
      <c r="X58" s="698"/>
      <c r="Y58" s="698"/>
      <c r="Z58" s="698"/>
      <c r="AA58" s="699"/>
      <c r="AB58" s="689"/>
      <c r="AC58" s="690"/>
      <c r="AD58" s="677">
        <f t="shared" si="35"/>
        <v>0</v>
      </c>
      <c r="AE58" s="677"/>
      <c r="AF58" s="677">
        <f t="shared" si="36"/>
        <v>0</v>
      </c>
      <c r="AG58" s="677"/>
      <c r="AH58" s="689"/>
      <c r="AI58" s="690"/>
      <c r="AJ58" s="689"/>
      <c r="AK58" s="690"/>
      <c r="AL58" s="689"/>
      <c r="AM58" s="690"/>
      <c r="AN58" s="689"/>
      <c r="AO58" s="690"/>
      <c r="AP58" s="51"/>
      <c r="AQ58" s="51"/>
      <c r="AR58" s="52"/>
      <c r="AS58" s="52"/>
      <c r="AT58" s="51"/>
      <c r="AU58" s="51"/>
      <c r="AV58" s="51"/>
      <c r="AW58" s="51"/>
      <c r="AX58" s="51"/>
      <c r="AY58" s="51"/>
      <c r="AZ58" s="52"/>
      <c r="BA58" s="52"/>
      <c r="BB58" s="51"/>
      <c r="BC58" s="51"/>
      <c r="BD58" s="51"/>
      <c r="BE58" s="51"/>
      <c r="BF58" s="695"/>
      <c r="BG58" s="423"/>
      <c r="BH58" s="423"/>
      <c r="BI58" s="696"/>
    </row>
    <row r="59" spans="1:61" s="27" customFormat="1" ht="12.75" customHeight="1">
      <c r="A59" s="381"/>
      <c r="B59" s="387"/>
      <c r="C59" s="382"/>
      <c r="D59" s="381"/>
      <c r="E59" s="382"/>
      <c r="F59" s="697"/>
      <c r="G59" s="698"/>
      <c r="H59" s="698"/>
      <c r="I59" s="698"/>
      <c r="J59" s="698"/>
      <c r="K59" s="698"/>
      <c r="L59" s="698"/>
      <c r="M59" s="698"/>
      <c r="N59" s="698"/>
      <c r="O59" s="698"/>
      <c r="P59" s="698"/>
      <c r="Q59" s="698"/>
      <c r="R59" s="698"/>
      <c r="S59" s="698"/>
      <c r="T59" s="698"/>
      <c r="U59" s="698"/>
      <c r="V59" s="698"/>
      <c r="W59" s="698"/>
      <c r="X59" s="698"/>
      <c r="Y59" s="698"/>
      <c r="Z59" s="698"/>
      <c r="AA59" s="699"/>
      <c r="AB59" s="689"/>
      <c r="AC59" s="690"/>
      <c r="AD59" s="677">
        <f t="shared" si="35"/>
        <v>0</v>
      </c>
      <c r="AE59" s="677"/>
      <c r="AF59" s="677">
        <f t="shared" si="36"/>
        <v>0</v>
      </c>
      <c r="AG59" s="677"/>
      <c r="AH59" s="689"/>
      <c r="AI59" s="690"/>
      <c r="AJ59" s="689"/>
      <c r="AK59" s="690"/>
      <c r="AL59" s="689"/>
      <c r="AM59" s="690"/>
      <c r="AN59" s="689"/>
      <c r="AO59" s="690"/>
      <c r="AP59" s="51"/>
      <c r="AQ59" s="51"/>
      <c r="AR59" s="52"/>
      <c r="AS59" s="52"/>
      <c r="AT59" s="52"/>
      <c r="AU59" s="52"/>
      <c r="AV59" s="51"/>
      <c r="AW59" s="51"/>
      <c r="AX59" s="51"/>
      <c r="AY59" s="51"/>
      <c r="AZ59" s="52"/>
      <c r="BA59" s="52"/>
      <c r="BB59" s="51"/>
      <c r="BC59" s="51"/>
      <c r="BD59" s="51"/>
      <c r="BE59" s="51"/>
      <c r="BF59" s="695"/>
      <c r="BG59" s="423"/>
      <c r="BH59" s="423"/>
      <c r="BI59" s="696"/>
    </row>
    <row r="60" spans="1:61" s="27" customFormat="1" ht="12.75" customHeight="1">
      <c r="A60" s="322"/>
      <c r="B60" s="322"/>
      <c r="C60" s="322"/>
      <c r="D60" s="322"/>
      <c r="E60" s="322"/>
      <c r="F60" s="675"/>
      <c r="G60" s="675"/>
      <c r="H60" s="675"/>
      <c r="I60" s="675"/>
      <c r="J60" s="675"/>
      <c r="K60" s="675"/>
      <c r="L60" s="675"/>
      <c r="M60" s="675"/>
      <c r="N60" s="675"/>
      <c r="O60" s="675"/>
      <c r="P60" s="675"/>
      <c r="Q60" s="675"/>
      <c r="R60" s="675"/>
      <c r="S60" s="675"/>
      <c r="T60" s="675"/>
      <c r="U60" s="675"/>
      <c r="V60" s="675"/>
      <c r="W60" s="675"/>
      <c r="X60" s="675"/>
      <c r="Y60" s="675"/>
      <c r="Z60" s="675"/>
      <c r="AA60" s="675"/>
      <c r="AB60" s="677"/>
      <c r="AC60" s="677"/>
      <c r="AD60" s="677">
        <f t="shared" si="35"/>
        <v>0</v>
      </c>
      <c r="AE60" s="677"/>
      <c r="AF60" s="677">
        <f t="shared" si="36"/>
        <v>0</v>
      </c>
      <c r="AG60" s="677"/>
      <c r="AH60" s="689"/>
      <c r="AI60" s="690"/>
      <c r="AJ60" s="677"/>
      <c r="AK60" s="677"/>
      <c r="AL60" s="677"/>
      <c r="AM60" s="677"/>
      <c r="AN60" s="677"/>
      <c r="AO60" s="677"/>
      <c r="AP60" s="51"/>
      <c r="AQ60" s="51"/>
      <c r="AR60" s="52"/>
      <c r="AS60" s="52"/>
      <c r="AT60" s="52"/>
      <c r="AU60" s="52"/>
      <c r="AV60" s="51"/>
      <c r="AW60" s="51"/>
      <c r="AX60" s="51"/>
      <c r="AY60" s="51"/>
      <c r="AZ60" s="52"/>
      <c r="BA60" s="52"/>
      <c r="BB60" s="51"/>
      <c r="BC60" s="51"/>
      <c r="BD60" s="51"/>
      <c r="BE60" s="51"/>
      <c r="BF60" s="460"/>
      <c r="BG60" s="460"/>
      <c r="BH60" s="460"/>
      <c r="BI60" s="460"/>
    </row>
    <row r="61" spans="1:61" s="27" customFormat="1" ht="12.75" customHeight="1">
      <c r="A61" s="692"/>
      <c r="B61" s="693"/>
      <c r="C61" s="694"/>
      <c r="D61" s="322"/>
      <c r="E61" s="322"/>
      <c r="F61" s="675"/>
      <c r="G61" s="675"/>
      <c r="H61" s="675"/>
      <c r="I61" s="675"/>
      <c r="J61" s="675"/>
      <c r="K61" s="675"/>
      <c r="L61" s="675"/>
      <c r="M61" s="675"/>
      <c r="N61" s="675"/>
      <c r="O61" s="675"/>
      <c r="P61" s="675"/>
      <c r="Q61" s="675"/>
      <c r="R61" s="675"/>
      <c r="S61" s="675"/>
      <c r="T61" s="675"/>
      <c r="U61" s="675"/>
      <c r="V61" s="675"/>
      <c r="W61" s="675"/>
      <c r="X61" s="675"/>
      <c r="Y61" s="675"/>
      <c r="Z61" s="675"/>
      <c r="AA61" s="675"/>
      <c r="AB61" s="676"/>
      <c r="AC61" s="676"/>
      <c r="AD61" s="677">
        <f t="shared" si="35"/>
        <v>0</v>
      </c>
      <c r="AE61" s="677"/>
      <c r="AF61" s="677">
        <f t="shared" si="36"/>
        <v>0</v>
      </c>
      <c r="AG61" s="677"/>
      <c r="AH61" s="676"/>
      <c r="AI61" s="676"/>
      <c r="AJ61" s="676"/>
      <c r="AK61" s="676"/>
      <c r="AL61" s="676"/>
      <c r="AM61" s="676"/>
      <c r="AN61" s="676"/>
      <c r="AO61" s="676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  <c r="BA61" s="52"/>
      <c r="BB61" s="52"/>
      <c r="BC61" s="52"/>
      <c r="BD61" s="52"/>
      <c r="BE61" s="52"/>
      <c r="BF61" s="460"/>
      <c r="BG61" s="460"/>
      <c r="BH61" s="460"/>
      <c r="BI61" s="460"/>
    </row>
    <row r="62" spans="1:61" s="27" customFormat="1" ht="12.75" customHeight="1">
      <c r="A62" s="312"/>
      <c r="B62" s="312"/>
      <c r="C62" s="312"/>
      <c r="D62" s="312"/>
      <c r="E62" s="312"/>
      <c r="F62" s="679"/>
      <c r="G62" s="679"/>
      <c r="H62" s="679"/>
      <c r="I62" s="679"/>
      <c r="J62" s="679"/>
      <c r="K62" s="679"/>
      <c r="L62" s="679"/>
      <c r="M62" s="679"/>
      <c r="N62" s="679"/>
      <c r="O62" s="679"/>
      <c r="P62" s="679"/>
      <c r="Q62" s="679"/>
      <c r="R62" s="679"/>
      <c r="S62" s="679"/>
      <c r="T62" s="679"/>
      <c r="U62" s="679"/>
      <c r="V62" s="679"/>
      <c r="W62" s="679"/>
      <c r="X62" s="679"/>
      <c r="Y62" s="679"/>
      <c r="Z62" s="679"/>
      <c r="AA62" s="679"/>
      <c r="AB62" s="677"/>
      <c r="AC62" s="677"/>
      <c r="AD62" s="677">
        <f t="shared" si="35"/>
        <v>0</v>
      </c>
      <c r="AE62" s="677"/>
      <c r="AF62" s="677">
        <f t="shared" si="36"/>
        <v>0</v>
      </c>
      <c r="AG62" s="677"/>
      <c r="AH62" s="677"/>
      <c r="AI62" s="677"/>
      <c r="AJ62" s="677"/>
      <c r="AK62" s="677"/>
      <c r="AL62" s="677"/>
      <c r="AM62" s="677"/>
      <c r="AN62" s="677"/>
      <c r="AO62" s="677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2"/>
      <c r="BA62" s="52"/>
      <c r="BB62" s="52"/>
      <c r="BC62" s="52"/>
      <c r="BD62" s="52"/>
      <c r="BE62" s="52"/>
      <c r="BF62" s="460"/>
      <c r="BG62" s="460"/>
      <c r="BH62" s="460"/>
      <c r="BI62" s="460"/>
    </row>
    <row r="63" spans="1:61" s="27" customFormat="1" ht="12.75" customHeight="1">
      <c r="A63" s="322"/>
      <c r="B63" s="322"/>
      <c r="C63" s="322"/>
      <c r="D63" s="322"/>
      <c r="E63" s="322"/>
      <c r="F63" s="675"/>
      <c r="G63" s="675"/>
      <c r="H63" s="675"/>
      <c r="I63" s="675"/>
      <c r="J63" s="675"/>
      <c r="K63" s="675"/>
      <c r="L63" s="675"/>
      <c r="M63" s="675"/>
      <c r="N63" s="675"/>
      <c r="O63" s="675"/>
      <c r="P63" s="675"/>
      <c r="Q63" s="675"/>
      <c r="R63" s="675"/>
      <c r="S63" s="675"/>
      <c r="T63" s="675"/>
      <c r="U63" s="675"/>
      <c r="V63" s="675"/>
      <c r="W63" s="675"/>
      <c r="X63" s="675"/>
      <c r="Y63" s="675"/>
      <c r="Z63" s="675"/>
      <c r="AA63" s="675"/>
      <c r="AB63" s="676"/>
      <c r="AC63" s="676"/>
      <c r="AD63" s="677">
        <f t="shared" si="32"/>
        <v>0</v>
      </c>
      <c r="AE63" s="677"/>
      <c r="AF63" s="677">
        <f t="shared" si="33"/>
        <v>0</v>
      </c>
      <c r="AG63" s="677"/>
      <c r="AH63" s="676"/>
      <c r="AI63" s="676"/>
      <c r="AJ63" s="676"/>
      <c r="AK63" s="676"/>
      <c r="AL63" s="676"/>
      <c r="AM63" s="676"/>
      <c r="AN63" s="676"/>
      <c r="AO63" s="676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7"/>
      <c r="BE63" s="47"/>
      <c r="BF63" s="460"/>
      <c r="BG63" s="460"/>
      <c r="BH63" s="460"/>
      <c r="BI63" s="460"/>
    </row>
    <row r="64" spans="1:61" s="27" customFormat="1" ht="12.75" customHeight="1">
      <c r="A64" s="322"/>
      <c r="B64" s="322"/>
      <c r="C64" s="322"/>
      <c r="D64" s="322"/>
      <c r="E64" s="322"/>
      <c r="F64" s="675"/>
      <c r="G64" s="675"/>
      <c r="H64" s="675"/>
      <c r="I64" s="675"/>
      <c r="J64" s="675"/>
      <c r="K64" s="675"/>
      <c r="L64" s="675"/>
      <c r="M64" s="675"/>
      <c r="N64" s="675"/>
      <c r="O64" s="675"/>
      <c r="P64" s="675"/>
      <c r="Q64" s="675"/>
      <c r="R64" s="675"/>
      <c r="S64" s="675"/>
      <c r="T64" s="675"/>
      <c r="U64" s="675"/>
      <c r="V64" s="675"/>
      <c r="W64" s="675"/>
      <c r="X64" s="675"/>
      <c r="Y64" s="675"/>
      <c r="Z64" s="675"/>
      <c r="AA64" s="675"/>
      <c r="AB64" s="676"/>
      <c r="AC64" s="676"/>
      <c r="AD64" s="677">
        <f t="shared" si="32"/>
        <v>0</v>
      </c>
      <c r="AE64" s="677"/>
      <c r="AF64" s="677">
        <f t="shared" si="33"/>
        <v>0</v>
      </c>
      <c r="AG64" s="677"/>
      <c r="AH64" s="676"/>
      <c r="AI64" s="676"/>
      <c r="AJ64" s="676"/>
      <c r="AK64" s="676"/>
      <c r="AL64" s="676"/>
      <c r="AM64" s="676"/>
      <c r="AN64" s="676"/>
      <c r="AO64" s="676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460"/>
      <c r="BG64" s="460"/>
      <c r="BH64" s="460"/>
      <c r="BI64" s="460"/>
    </row>
    <row r="65" spans="1:61" s="27" customFormat="1" ht="12.75" customHeight="1">
      <c r="A65" s="322"/>
      <c r="B65" s="322"/>
      <c r="C65" s="322"/>
      <c r="D65" s="322"/>
      <c r="E65" s="322"/>
      <c r="F65" s="675"/>
      <c r="G65" s="675"/>
      <c r="H65" s="675"/>
      <c r="I65" s="675"/>
      <c r="J65" s="675"/>
      <c r="K65" s="675"/>
      <c r="L65" s="675"/>
      <c r="M65" s="675"/>
      <c r="N65" s="675"/>
      <c r="O65" s="675"/>
      <c r="P65" s="675"/>
      <c r="Q65" s="675"/>
      <c r="R65" s="675"/>
      <c r="S65" s="675"/>
      <c r="T65" s="675"/>
      <c r="U65" s="675"/>
      <c r="V65" s="675"/>
      <c r="W65" s="675"/>
      <c r="X65" s="675"/>
      <c r="Y65" s="675"/>
      <c r="Z65" s="675"/>
      <c r="AA65" s="675"/>
      <c r="AB65" s="676"/>
      <c r="AC65" s="676"/>
      <c r="AD65" s="677">
        <f t="shared" si="32"/>
        <v>0</v>
      </c>
      <c r="AE65" s="677"/>
      <c r="AF65" s="677">
        <f t="shared" si="33"/>
        <v>0</v>
      </c>
      <c r="AG65" s="677"/>
      <c r="AH65" s="676"/>
      <c r="AI65" s="676"/>
      <c r="AJ65" s="676"/>
      <c r="AK65" s="676"/>
      <c r="AL65" s="676"/>
      <c r="AM65" s="676"/>
      <c r="AN65" s="676"/>
      <c r="AO65" s="676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/>
      <c r="BF65" s="460"/>
      <c r="BG65" s="460"/>
      <c r="BH65" s="460"/>
      <c r="BI65" s="460"/>
    </row>
    <row r="66" spans="1:61" s="27" customFormat="1" ht="12.75" customHeight="1">
      <c r="A66" s="322"/>
      <c r="B66" s="322"/>
      <c r="C66" s="322"/>
      <c r="D66" s="322"/>
      <c r="E66" s="322"/>
      <c r="F66" s="675"/>
      <c r="G66" s="675"/>
      <c r="H66" s="675"/>
      <c r="I66" s="675"/>
      <c r="J66" s="675"/>
      <c r="K66" s="675"/>
      <c r="L66" s="675"/>
      <c r="M66" s="675"/>
      <c r="N66" s="675"/>
      <c r="O66" s="675"/>
      <c r="P66" s="675"/>
      <c r="Q66" s="675"/>
      <c r="R66" s="675"/>
      <c r="S66" s="675"/>
      <c r="T66" s="675"/>
      <c r="U66" s="675"/>
      <c r="V66" s="675"/>
      <c r="W66" s="675"/>
      <c r="X66" s="675"/>
      <c r="Y66" s="675"/>
      <c r="Z66" s="675"/>
      <c r="AA66" s="675"/>
      <c r="AB66" s="676"/>
      <c r="AC66" s="676"/>
      <c r="AD66" s="677">
        <f t="shared" si="32"/>
        <v>0</v>
      </c>
      <c r="AE66" s="677"/>
      <c r="AF66" s="677">
        <f t="shared" si="33"/>
        <v>0</v>
      </c>
      <c r="AG66" s="677"/>
      <c r="AH66" s="676"/>
      <c r="AI66" s="676"/>
      <c r="AJ66" s="676"/>
      <c r="AK66" s="676"/>
      <c r="AL66" s="676"/>
      <c r="AM66" s="676"/>
      <c r="AN66" s="676"/>
      <c r="AO66" s="676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/>
      <c r="BE66" s="47"/>
      <c r="BF66" s="460"/>
      <c r="BG66" s="460"/>
      <c r="BH66" s="460"/>
      <c r="BI66" s="460"/>
    </row>
    <row r="67" spans="1:61" s="27" customFormat="1" ht="12.75" customHeight="1">
      <c r="A67" s="322"/>
      <c r="B67" s="322"/>
      <c r="C67" s="322"/>
      <c r="D67" s="322"/>
      <c r="E67" s="322"/>
      <c r="F67" s="675"/>
      <c r="G67" s="675"/>
      <c r="H67" s="675"/>
      <c r="I67" s="675"/>
      <c r="J67" s="675"/>
      <c r="K67" s="675"/>
      <c r="L67" s="675"/>
      <c r="M67" s="675"/>
      <c r="N67" s="675"/>
      <c r="O67" s="675"/>
      <c r="P67" s="675"/>
      <c r="Q67" s="675"/>
      <c r="R67" s="675"/>
      <c r="S67" s="675"/>
      <c r="T67" s="675"/>
      <c r="U67" s="675"/>
      <c r="V67" s="675"/>
      <c r="W67" s="675"/>
      <c r="X67" s="675"/>
      <c r="Y67" s="675"/>
      <c r="Z67" s="675"/>
      <c r="AA67" s="675"/>
      <c r="AB67" s="676"/>
      <c r="AC67" s="676"/>
      <c r="AD67" s="677">
        <f t="shared" si="32"/>
        <v>0</v>
      </c>
      <c r="AE67" s="677"/>
      <c r="AF67" s="677">
        <f t="shared" si="33"/>
        <v>0</v>
      </c>
      <c r="AG67" s="677"/>
      <c r="AH67" s="676"/>
      <c r="AI67" s="676"/>
      <c r="AJ67" s="676"/>
      <c r="AK67" s="676"/>
      <c r="AL67" s="676"/>
      <c r="AM67" s="676"/>
      <c r="AN67" s="676"/>
      <c r="AO67" s="676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47"/>
      <c r="BF67" s="460"/>
      <c r="BG67" s="460"/>
      <c r="BH67" s="460"/>
      <c r="BI67" s="460"/>
    </row>
    <row r="68" spans="1:61" s="27" customFormat="1" ht="12.75" customHeight="1">
      <c r="A68" s="381"/>
      <c r="B68" s="387"/>
      <c r="C68" s="382"/>
      <c r="D68" s="322"/>
      <c r="E68" s="322"/>
      <c r="F68" s="675"/>
      <c r="G68" s="675"/>
      <c r="H68" s="675"/>
      <c r="I68" s="675"/>
      <c r="J68" s="675"/>
      <c r="K68" s="675"/>
      <c r="L68" s="675"/>
      <c r="M68" s="675"/>
      <c r="N68" s="675"/>
      <c r="O68" s="675"/>
      <c r="P68" s="675"/>
      <c r="Q68" s="675"/>
      <c r="R68" s="675"/>
      <c r="S68" s="675"/>
      <c r="T68" s="675"/>
      <c r="U68" s="675"/>
      <c r="V68" s="675"/>
      <c r="W68" s="675"/>
      <c r="X68" s="675"/>
      <c r="Y68" s="675"/>
      <c r="Z68" s="675"/>
      <c r="AA68" s="675"/>
      <c r="AB68" s="676"/>
      <c r="AC68" s="676"/>
      <c r="AD68" s="677">
        <f t="shared" si="32"/>
        <v>0</v>
      </c>
      <c r="AE68" s="677"/>
      <c r="AF68" s="677">
        <f t="shared" si="33"/>
        <v>0</v>
      </c>
      <c r="AG68" s="677"/>
      <c r="AH68" s="676"/>
      <c r="AI68" s="676"/>
      <c r="AJ68" s="676"/>
      <c r="AK68" s="676"/>
      <c r="AL68" s="676"/>
      <c r="AM68" s="676"/>
      <c r="AN68" s="676"/>
      <c r="AO68" s="676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7"/>
      <c r="BF68" s="460"/>
      <c r="BG68" s="460"/>
      <c r="BH68" s="460"/>
      <c r="BI68" s="460"/>
    </row>
    <row r="69" spans="1:61" s="27" customFormat="1" ht="12.75" customHeight="1">
      <c r="A69" s="322"/>
      <c r="B69" s="322"/>
      <c r="C69" s="322"/>
      <c r="D69" s="322"/>
      <c r="E69" s="322"/>
      <c r="F69" s="675"/>
      <c r="G69" s="675"/>
      <c r="H69" s="675"/>
      <c r="I69" s="675"/>
      <c r="J69" s="675"/>
      <c r="K69" s="675"/>
      <c r="L69" s="675"/>
      <c r="M69" s="675"/>
      <c r="N69" s="675"/>
      <c r="O69" s="675"/>
      <c r="P69" s="675"/>
      <c r="Q69" s="675"/>
      <c r="R69" s="675"/>
      <c r="S69" s="675"/>
      <c r="T69" s="675"/>
      <c r="U69" s="675"/>
      <c r="V69" s="675"/>
      <c r="W69" s="675"/>
      <c r="X69" s="675"/>
      <c r="Y69" s="675"/>
      <c r="Z69" s="675"/>
      <c r="AA69" s="675"/>
      <c r="AB69" s="676"/>
      <c r="AC69" s="676"/>
      <c r="AD69" s="677">
        <f t="shared" si="32"/>
        <v>0</v>
      </c>
      <c r="AE69" s="677"/>
      <c r="AF69" s="677">
        <f t="shared" si="33"/>
        <v>0</v>
      </c>
      <c r="AG69" s="677"/>
      <c r="AH69" s="676"/>
      <c r="AI69" s="676"/>
      <c r="AJ69" s="676"/>
      <c r="AK69" s="676"/>
      <c r="AL69" s="676"/>
      <c r="AM69" s="676"/>
      <c r="AN69" s="676"/>
      <c r="AO69" s="676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7"/>
      <c r="BA69" s="47"/>
      <c r="BB69" s="47"/>
      <c r="BC69" s="47"/>
      <c r="BD69" s="47"/>
      <c r="BE69" s="47"/>
      <c r="BF69" s="460"/>
      <c r="BG69" s="460"/>
      <c r="BH69" s="460"/>
      <c r="BI69" s="460"/>
    </row>
    <row r="70" spans="1:61" s="27" customFormat="1" ht="12.75" customHeight="1">
      <c r="A70" s="322"/>
      <c r="B70" s="322"/>
      <c r="C70" s="322"/>
      <c r="D70" s="322"/>
      <c r="E70" s="322"/>
      <c r="F70" s="675"/>
      <c r="G70" s="675"/>
      <c r="H70" s="675"/>
      <c r="I70" s="675"/>
      <c r="J70" s="675"/>
      <c r="K70" s="675"/>
      <c r="L70" s="675"/>
      <c r="M70" s="675"/>
      <c r="N70" s="675"/>
      <c r="O70" s="675"/>
      <c r="P70" s="675"/>
      <c r="Q70" s="675"/>
      <c r="R70" s="675"/>
      <c r="S70" s="675"/>
      <c r="T70" s="675"/>
      <c r="U70" s="675"/>
      <c r="V70" s="675"/>
      <c r="W70" s="675"/>
      <c r="X70" s="675"/>
      <c r="Y70" s="675"/>
      <c r="Z70" s="675"/>
      <c r="AA70" s="675"/>
      <c r="AB70" s="676"/>
      <c r="AC70" s="676"/>
      <c r="AD70" s="677">
        <f t="shared" si="32"/>
        <v>0</v>
      </c>
      <c r="AE70" s="677"/>
      <c r="AF70" s="677">
        <f t="shared" si="33"/>
        <v>0</v>
      </c>
      <c r="AG70" s="677"/>
      <c r="AH70" s="676"/>
      <c r="AI70" s="676"/>
      <c r="AJ70" s="676"/>
      <c r="AK70" s="676"/>
      <c r="AL70" s="676"/>
      <c r="AM70" s="676"/>
      <c r="AN70" s="676"/>
      <c r="AO70" s="676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/>
      <c r="BF70" s="460"/>
      <c r="BG70" s="460"/>
      <c r="BH70" s="460"/>
      <c r="BI70" s="460"/>
    </row>
    <row r="71" spans="1:61" s="27" customFormat="1" ht="12.75" customHeight="1">
      <c r="A71" s="322"/>
      <c r="B71" s="322"/>
      <c r="C71" s="322"/>
      <c r="D71" s="322"/>
      <c r="E71" s="322"/>
      <c r="F71" s="675"/>
      <c r="G71" s="675"/>
      <c r="H71" s="675"/>
      <c r="I71" s="675"/>
      <c r="J71" s="675"/>
      <c r="K71" s="675"/>
      <c r="L71" s="675"/>
      <c r="M71" s="675"/>
      <c r="N71" s="675"/>
      <c r="O71" s="675"/>
      <c r="P71" s="675"/>
      <c r="Q71" s="675"/>
      <c r="R71" s="675"/>
      <c r="S71" s="675"/>
      <c r="T71" s="675"/>
      <c r="U71" s="675"/>
      <c r="V71" s="675"/>
      <c r="W71" s="675"/>
      <c r="X71" s="675"/>
      <c r="Y71" s="675"/>
      <c r="Z71" s="675"/>
      <c r="AA71" s="675"/>
      <c r="AB71" s="676"/>
      <c r="AC71" s="676"/>
      <c r="AD71" s="677">
        <f t="shared" si="32"/>
        <v>0</v>
      </c>
      <c r="AE71" s="677"/>
      <c r="AF71" s="677">
        <f t="shared" si="33"/>
        <v>0</v>
      </c>
      <c r="AG71" s="677"/>
      <c r="AH71" s="676"/>
      <c r="AI71" s="676"/>
      <c r="AJ71" s="676"/>
      <c r="AK71" s="676"/>
      <c r="AL71" s="676"/>
      <c r="AM71" s="676"/>
      <c r="AN71" s="676"/>
      <c r="AO71" s="676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460"/>
      <c r="BG71" s="460"/>
      <c r="BH71" s="460"/>
      <c r="BI71" s="460"/>
    </row>
    <row r="72" spans="1:61" s="27" customFormat="1" ht="12.75" customHeight="1">
      <c r="A72" s="322"/>
      <c r="B72" s="322"/>
      <c r="C72" s="322"/>
      <c r="D72" s="322"/>
      <c r="E72" s="322"/>
      <c r="F72" s="675"/>
      <c r="G72" s="675"/>
      <c r="H72" s="675"/>
      <c r="I72" s="675"/>
      <c r="J72" s="675"/>
      <c r="K72" s="675"/>
      <c r="L72" s="675"/>
      <c r="M72" s="675"/>
      <c r="N72" s="675"/>
      <c r="O72" s="675"/>
      <c r="P72" s="675"/>
      <c r="Q72" s="675"/>
      <c r="R72" s="675"/>
      <c r="S72" s="675"/>
      <c r="T72" s="675"/>
      <c r="U72" s="675"/>
      <c r="V72" s="675"/>
      <c r="W72" s="675"/>
      <c r="X72" s="675"/>
      <c r="Y72" s="675"/>
      <c r="Z72" s="675"/>
      <c r="AA72" s="675"/>
      <c r="AB72" s="676"/>
      <c r="AC72" s="676"/>
      <c r="AD72" s="677">
        <f t="shared" si="32"/>
        <v>0</v>
      </c>
      <c r="AE72" s="677"/>
      <c r="AF72" s="677">
        <f t="shared" si="33"/>
        <v>0</v>
      </c>
      <c r="AG72" s="677"/>
      <c r="AH72" s="676"/>
      <c r="AI72" s="676"/>
      <c r="AJ72" s="676"/>
      <c r="AK72" s="676"/>
      <c r="AL72" s="676"/>
      <c r="AM72" s="676"/>
      <c r="AN72" s="676"/>
      <c r="AO72" s="676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/>
      <c r="BF72" s="460"/>
      <c r="BG72" s="460"/>
      <c r="BH72" s="460"/>
      <c r="BI72" s="460"/>
    </row>
    <row r="73" spans="1:61" s="27" customFormat="1" ht="12.75" customHeight="1">
      <c r="A73" s="322"/>
      <c r="B73" s="322"/>
      <c r="C73" s="322"/>
      <c r="D73" s="322"/>
      <c r="E73" s="322"/>
      <c r="F73" s="675"/>
      <c r="G73" s="675"/>
      <c r="H73" s="675"/>
      <c r="I73" s="675"/>
      <c r="J73" s="675"/>
      <c r="K73" s="675"/>
      <c r="L73" s="675"/>
      <c r="M73" s="675"/>
      <c r="N73" s="675"/>
      <c r="O73" s="675"/>
      <c r="P73" s="675"/>
      <c r="Q73" s="675"/>
      <c r="R73" s="675"/>
      <c r="S73" s="675"/>
      <c r="T73" s="675"/>
      <c r="U73" s="675"/>
      <c r="V73" s="675"/>
      <c r="W73" s="675"/>
      <c r="X73" s="675"/>
      <c r="Y73" s="675"/>
      <c r="Z73" s="675"/>
      <c r="AA73" s="675"/>
      <c r="AB73" s="676"/>
      <c r="AC73" s="676"/>
      <c r="AD73" s="677">
        <f t="shared" si="32"/>
        <v>0</v>
      </c>
      <c r="AE73" s="677"/>
      <c r="AF73" s="677">
        <f t="shared" si="33"/>
        <v>0</v>
      </c>
      <c r="AG73" s="677"/>
      <c r="AH73" s="676"/>
      <c r="AI73" s="676"/>
      <c r="AJ73" s="676"/>
      <c r="AK73" s="676"/>
      <c r="AL73" s="676"/>
      <c r="AM73" s="676"/>
      <c r="AN73" s="676"/>
      <c r="AO73" s="676"/>
      <c r="AP73" s="47"/>
      <c r="AQ73" s="47"/>
      <c r="AR73" s="47"/>
      <c r="AS73" s="47"/>
      <c r="AT73" s="47"/>
      <c r="AU73" s="47"/>
      <c r="AV73" s="47"/>
      <c r="AW73" s="47"/>
      <c r="AX73" s="47"/>
      <c r="AY73" s="47"/>
      <c r="AZ73" s="47"/>
      <c r="BA73" s="47"/>
      <c r="BB73" s="47"/>
      <c r="BC73" s="47"/>
      <c r="BD73" s="47"/>
      <c r="BE73" s="47"/>
      <c r="BF73" s="460"/>
      <c r="BG73" s="460"/>
      <c r="BH73" s="460"/>
      <c r="BI73" s="460"/>
    </row>
    <row r="74" spans="1:61" s="27" customFormat="1" ht="12.75" customHeight="1">
      <c r="A74" s="322"/>
      <c r="B74" s="322"/>
      <c r="C74" s="322"/>
      <c r="D74" s="322"/>
      <c r="E74" s="322"/>
      <c r="F74" s="675"/>
      <c r="G74" s="675"/>
      <c r="H74" s="675"/>
      <c r="I74" s="675"/>
      <c r="J74" s="675"/>
      <c r="K74" s="675"/>
      <c r="L74" s="675"/>
      <c r="M74" s="675"/>
      <c r="N74" s="675"/>
      <c r="O74" s="675"/>
      <c r="P74" s="675"/>
      <c r="Q74" s="675"/>
      <c r="R74" s="675"/>
      <c r="S74" s="675"/>
      <c r="T74" s="675"/>
      <c r="U74" s="675"/>
      <c r="V74" s="675"/>
      <c r="W74" s="675"/>
      <c r="X74" s="675"/>
      <c r="Y74" s="675"/>
      <c r="Z74" s="675"/>
      <c r="AA74" s="675"/>
      <c r="AB74" s="676"/>
      <c r="AC74" s="676"/>
      <c r="AD74" s="677">
        <f t="shared" si="32"/>
        <v>0</v>
      </c>
      <c r="AE74" s="677"/>
      <c r="AF74" s="677">
        <f t="shared" si="33"/>
        <v>0</v>
      </c>
      <c r="AG74" s="677"/>
      <c r="AH74" s="676"/>
      <c r="AI74" s="676"/>
      <c r="AJ74" s="676"/>
      <c r="AK74" s="676"/>
      <c r="AL74" s="676"/>
      <c r="AM74" s="676"/>
      <c r="AN74" s="676"/>
      <c r="AO74" s="676"/>
      <c r="AP74" s="47"/>
      <c r="AQ74" s="47"/>
      <c r="AR74" s="47"/>
      <c r="AS74" s="47"/>
      <c r="AT74" s="47"/>
      <c r="AU74" s="47"/>
      <c r="AV74" s="47"/>
      <c r="AW74" s="47"/>
      <c r="AX74" s="47"/>
      <c r="AY74" s="47"/>
      <c r="AZ74" s="47"/>
      <c r="BA74" s="47"/>
      <c r="BB74" s="47"/>
      <c r="BC74" s="47"/>
      <c r="BD74" s="47"/>
      <c r="BE74" s="47"/>
      <c r="BF74" s="460"/>
      <c r="BG74" s="460"/>
      <c r="BH74" s="460"/>
      <c r="BI74" s="460"/>
    </row>
    <row r="75" spans="1:61" s="27" customFormat="1" ht="12.75" customHeight="1">
      <c r="A75" s="322"/>
      <c r="B75" s="322"/>
      <c r="C75" s="322"/>
      <c r="D75" s="322"/>
      <c r="E75" s="322"/>
      <c r="F75" s="675"/>
      <c r="G75" s="675"/>
      <c r="H75" s="675"/>
      <c r="I75" s="675"/>
      <c r="J75" s="675"/>
      <c r="K75" s="675"/>
      <c r="L75" s="675"/>
      <c r="M75" s="675"/>
      <c r="N75" s="675"/>
      <c r="O75" s="675"/>
      <c r="P75" s="675"/>
      <c r="Q75" s="675"/>
      <c r="R75" s="675"/>
      <c r="S75" s="675"/>
      <c r="T75" s="675"/>
      <c r="U75" s="675"/>
      <c r="V75" s="675"/>
      <c r="W75" s="675"/>
      <c r="X75" s="675"/>
      <c r="Y75" s="675"/>
      <c r="Z75" s="675"/>
      <c r="AA75" s="675"/>
      <c r="AB75" s="676"/>
      <c r="AC75" s="676"/>
      <c r="AD75" s="677">
        <f t="shared" si="32"/>
        <v>0</v>
      </c>
      <c r="AE75" s="677"/>
      <c r="AF75" s="677">
        <f t="shared" si="33"/>
        <v>0</v>
      </c>
      <c r="AG75" s="677"/>
      <c r="AH75" s="676"/>
      <c r="AI75" s="676"/>
      <c r="AJ75" s="676"/>
      <c r="AK75" s="676"/>
      <c r="AL75" s="676"/>
      <c r="AM75" s="676"/>
      <c r="AN75" s="676"/>
      <c r="AO75" s="676"/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7"/>
      <c r="BA75" s="47"/>
      <c r="BB75" s="47"/>
      <c r="BC75" s="47"/>
      <c r="BD75" s="47"/>
      <c r="BE75" s="47"/>
      <c r="BF75" s="460"/>
      <c r="BG75" s="460"/>
      <c r="BH75" s="460"/>
      <c r="BI75" s="460"/>
    </row>
    <row r="76" spans="1:61" s="27" customFormat="1" ht="12.75" customHeight="1">
      <c r="A76" s="691"/>
      <c r="B76" s="691"/>
      <c r="C76" s="691"/>
      <c r="D76" s="691"/>
      <c r="E76" s="691"/>
      <c r="F76" s="675"/>
      <c r="G76" s="675"/>
      <c r="H76" s="675"/>
      <c r="I76" s="675"/>
      <c r="J76" s="675"/>
      <c r="K76" s="675"/>
      <c r="L76" s="675"/>
      <c r="M76" s="675"/>
      <c r="N76" s="675"/>
      <c r="O76" s="675"/>
      <c r="P76" s="675"/>
      <c r="Q76" s="675"/>
      <c r="R76" s="675"/>
      <c r="S76" s="675"/>
      <c r="T76" s="675"/>
      <c r="U76" s="675"/>
      <c r="V76" s="675"/>
      <c r="W76" s="675"/>
      <c r="X76" s="675"/>
      <c r="Y76" s="675"/>
      <c r="Z76" s="675"/>
      <c r="AA76" s="675"/>
      <c r="AB76" s="676"/>
      <c r="AC76" s="676"/>
      <c r="AD76" s="677">
        <f t="shared" si="32"/>
        <v>0</v>
      </c>
      <c r="AE76" s="677"/>
      <c r="AF76" s="677">
        <f t="shared" si="33"/>
        <v>0</v>
      </c>
      <c r="AG76" s="677"/>
      <c r="AH76" s="676"/>
      <c r="AI76" s="676"/>
      <c r="AJ76" s="676"/>
      <c r="AK76" s="676"/>
      <c r="AL76" s="676"/>
      <c r="AM76" s="676"/>
      <c r="AN76" s="676"/>
      <c r="AO76" s="676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7"/>
      <c r="BE76" s="47"/>
      <c r="BF76" s="460"/>
      <c r="BG76" s="460"/>
      <c r="BH76" s="460"/>
      <c r="BI76" s="460"/>
    </row>
    <row r="77" spans="1:61" s="27" customFormat="1" ht="12.75" customHeight="1">
      <c r="A77" s="322"/>
      <c r="B77" s="322"/>
      <c r="C77" s="322"/>
      <c r="D77" s="322"/>
      <c r="E77" s="322"/>
      <c r="F77" s="675"/>
      <c r="G77" s="675"/>
      <c r="H77" s="675"/>
      <c r="I77" s="675"/>
      <c r="J77" s="675"/>
      <c r="K77" s="675"/>
      <c r="L77" s="675"/>
      <c r="M77" s="675"/>
      <c r="N77" s="675"/>
      <c r="O77" s="675"/>
      <c r="P77" s="675"/>
      <c r="Q77" s="675"/>
      <c r="R77" s="675"/>
      <c r="S77" s="675"/>
      <c r="T77" s="675"/>
      <c r="U77" s="675"/>
      <c r="V77" s="675"/>
      <c r="W77" s="675"/>
      <c r="X77" s="675"/>
      <c r="Y77" s="675"/>
      <c r="Z77" s="675"/>
      <c r="AA77" s="675"/>
      <c r="AB77" s="677"/>
      <c r="AC77" s="677"/>
      <c r="AD77" s="677">
        <f t="shared" si="32"/>
        <v>0</v>
      </c>
      <c r="AE77" s="677"/>
      <c r="AF77" s="677">
        <f t="shared" si="33"/>
        <v>0</v>
      </c>
      <c r="AG77" s="677"/>
      <c r="AH77" s="677"/>
      <c r="AI77" s="677"/>
      <c r="AJ77" s="677"/>
      <c r="AK77" s="677"/>
      <c r="AL77" s="677"/>
      <c r="AM77" s="677"/>
      <c r="AN77" s="677"/>
      <c r="AO77" s="677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7"/>
      <c r="BA77" s="47"/>
      <c r="BB77" s="47"/>
      <c r="BC77" s="47"/>
      <c r="BD77" s="46"/>
      <c r="BE77" s="46"/>
      <c r="BF77" s="460"/>
      <c r="BG77" s="460"/>
      <c r="BH77" s="460"/>
      <c r="BI77" s="460"/>
    </row>
    <row r="78" spans="1:61" s="27" customFormat="1" ht="12.75" customHeight="1">
      <c r="A78" s="322"/>
      <c r="B78" s="322"/>
      <c r="C78" s="322"/>
      <c r="D78" s="322"/>
      <c r="E78" s="322"/>
      <c r="F78" s="675"/>
      <c r="G78" s="675"/>
      <c r="H78" s="675"/>
      <c r="I78" s="675"/>
      <c r="J78" s="675"/>
      <c r="K78" s="675"/>
      <c r="L78" s="675"/>
      <c r="M78" s="675"/>
      <c r="N78" s="675"/>
      <c r="O78" s="675"/>
      <c r="P78" s="675"/>
      <c r="Q78" s="675"/>
      <c r="R78" s="675"/>
      <c r="S78" s="675"/>
      <c r="T78" s="675"/>
      <c r="U78" s="675"/>
      <c r="V78" s="675"/>
      <c r="W78" s="675"/>
      <c r="X78" s="675"/>
      <c r="Y78" s="675"/>
      <c r="Z78" s="675"/>
      <c r="AA78" s="675"/>
      <c r="AB78" s="677"/>
      <c r="AC78" s="677"/>
      <c r="AD78" s="677">
        <f t="shared" si="32"/>
        <v>0</v>
      </c>
      <c r="AE78" s="677"/>
      <c r="AF78" s="677">
        <f t="shared" si="33"/>
        <v>0</v>
      </c>
      <c r="AG78" s="677"/>
      <c r="AH78" s="689"/>
      <c r="AI78" s="690"/>
      <c r="AJ78" s="677"/>
      <c r="AK78" s="677"/>
      <c r="AL78" s="677"/>
      <c r="AM78" s="677"/>
      <c r="AN78" s="677"/>
      <c r="AO78" s="677"/>
      <c r="AP78" s="46"/>
      <c r="AQ78" s="46"/>
      <c r="AR78" s="47"/>
      <c r="AS78" s="47"/>
      <c r="AT78" s="46"/>
      <c r="AU78" s="46"/>
      <c r="AV78" s="46"/>
      <c r="AW78" s="46"/>
      <c r="AX78" s="46"/>
      <c r="AY78" s="46"/>
      <c r="AZ78" s="47"/>
      <c r="BA78" s="47"/>
      <c r="BB78" s="47"/>
      <c r="BC78" s="47"/>
      <c r="BD78" s="46"/>
      <c r="BE78" s="46"/>
      <c r="BF78" s="460"/>
      <c r="BG78" s="460"/>
      <c r="BH78" s="460"/>
      <c r="BI78" s="460"/>
    </row>
    <row r="79" spans="1:61" s="27" customFormat="1" ht="12.75" customHeight="1">
      <c r="A79" s="322"/>
      <c r="B79" s="322"/>
      <c r="C79" s="322"/>
      <c r="D79" s="322"/>
      <c r="E79" s="322"/>
      <c r="F79" s="675"/>
      <c r="G79" s="675"/>
      <c r="H79" s="675"/>
      <c r="I79" s="675"/>
      <c r="J79" s="675"/>
      <c r="K79" s="675"/>
      <c r="L79" s="675"/>
      <c r="M79" s="675"/>
      <c r="N79" s="675"/>
      <c r="O79" s="675"/>
      <c r="P79" s="675"/>
      <c r="Q79" s="675"/>
      <c r="R79" s="675"/>
      <c r="S79" s="675"/>
      <c r="T79" s="675"/>
      <c r="U79" s="675"/>
      <c r="V79" s="675"/>
      <c r="W79" s="675"/>
      <c r="X79" s="675"/>
      <c r="Y79" s="675"/>
      <c r="Z79" s="675"/>
      <c r="AA79" s="675"/>
      <c r="AB79" s="677"/>
      <c r="AC79" s="677"/>
      <c r="AD79" s="677">
        <f t="shared" si="32"/>
        <v>0</v>
      </c>
      <c r="AE79" s="677"/>
      <c r="AF79" s="677">
        <f t="shared" si="33"/>
        <v>0</v>
      </c>
      <c r="AG79" s="677"/>
      <c r="AH79" s="689"/>
      <c r="AI79" s="690"/>
      <c r="AJ79" s="677"/>
      <c r="AK79" s="677"/>
      <c r="AL79" s="677"/>
      <c r="AM79" s="677"/>
      <c r="AN79" s="677"/>
      <c r="AO79" s="677"/>
      <c r="AP79" s="46"/>
      <c r="AQ79" s="46"/>
      <c r="AR79" s="47"/>
      <c r="AS79" s="47"/>
      <c r="AT79" s="47"/>
      <c r="AU79" s="47"/>
      <c r="AV79" s="46"/>
      <c r="AW79" s="46"/>
      <c r="AX79" s="46"/>
      <c r="AY79" s="46"/>
      <c r="AZ79" s="47"/>
      <c r="BA79" s="47"/>
      <c r="BB79" s="47"/>
      <c r="BC79" s="47"/>
      <c r="BD79" s="46"/>
      <c r="BE79" s="46"/>
      <c r="BF79" s="460"/>
      <c r="BG79" s="460"/>
      <c r="BH79" s="460"/>
      <c r="BI79" s="460"/>
    </row>
    <row r="80" spans="1:61" s="27" customFormat="1" ht="12.75" customHeight="1">
      <c r="A80" s="322"/>
      <c r="B80" s="322"/>
      <c r="C80" s="322"/>
      <c r="D80" s="322"/>
      <c r="E80" s="322"/>
      <c r="F80" s="675"/>
      <c r="G80" s="675"/>
      <c r="H80" s="675"/>
      <c r="I80" s="675"/>
      <c r="J80" s="675"/>
      <c r="K80" s="675"/>
      <c r="L80" s="675"/>
      <c r="M80" s="675"/>
      <c r="N80" s="675"/>
      <c r="O80" s="675"/>
      <c r="P80" s="675"/>
      <c r="Q80" s="675"/>
      <c r="R80" s="675"/>
      <c r="S80" s="675"/>
      <c r="T80" s="675"/>
      <c r="U80" s="675"/>
      <c r="V80" s="675"/>
      <c r="W80" s="675"/>
      <c r="X80" s="675"/>
      <c r="Y80" s="675"/>
      <c r="Z80" s="675"/>
      <c r="AA80" s="675"/>
      <c r="AB80" s="677"/>
      <c r="AC80" s="677"/>
      <c r="AD80" s="677">
        <f t="shared" si="32"/>
        <v>0</v>
      </c>
      <c r="AE80" s="677"/>
      <c r="AF80" s="677">
        <f t="shared" si="33"/>
        <v>0</v>
      </c>
      <c r="AG80" s="677"/>
      <c r="AH80" s="689"/>
      <c r="AI80" s="690"/>
      <c r="AJ80" s="677"/>
      <c r="AK80" s="677"/>
      <c r="AL80" s="677"/>
      <c r="AM80" s="677"/>
      <c r="AN80" s="677"/>
      <c r="AO80" s="677"/>
      <c r="AP80" s="46"/>
      <c r="AQ80" s="46"/>
      <c r="AR80" s="47"/>
      <c r="AS80" s="47"/>
      <c r="AT80" s="47"/>
      <c r="AU80" s="47"/>
      <c r="AV80" s="46"/>
      <c r="AW80" s="46"/>
      <c r="AX80" s="46"/>
      <c r="AY80" s="46"/>
      <c r="AZ80" s="47"/>
      <c r="BA80" s="47"/>
      <c r="BB80" s="47"/>
      <c r="BC80" s="47"/>
      <c r="BD80" s="46"/>
      <c r="BE80" s="46"/>
      <c r="BF80" s="460"/>
      <c r="BG80" s="460"/>
      <c r="BH80" s="460"/>
      <c r="BI80" s="460"/>
    </row>
    <row r="81" spans="1:61" s="27" customFormat="1" ht="12.75" customHeight="1">
      <c r="A81" s="322"/>
      <c r="B81" s="322"/>
      <c r="C81" s="322"/>
      <c r="D81" s="322"/>
      <c r="E81" s="322"/>
      <c r="F81" s="675"/>
      <c r="G81" s="675"/>
      <c r="H81" s="675"/>
      <c r="I81" s="675"/>
      <c r="J81" s="675"/>
      <c r="K81" s="675"/>
      <c r="L81" s="675"/>
      <c r="M81" s="675"/>
      <c r="N81" s="675"/>
      <c r="O81" s="675"/>
      <c r="P81" s="675"/>
      <c r="Q81" s="675"/>
      <c r="R81" s="675"/>
      <c r="S81" s="675"/>
      <c r="T81" s="675"/>
      <c r="U81" s="675"/>
      <c r="V81" s="675"/>
      <c r="W81" s="675"/>
      <c r="X81" s="675"/>
      <c r="Y81" s="675"/>
      <c r="Z81" s="675"/>
      <c r="AA81" s="675"/>
      <c r="AB81" s="677"/>
      <c r="AC81" s="677"/>
      <c r="AD81" s="677">
        <f t="shared" si="32"/>
        <v>0</v>
      </c>
      <c r="AE81" s="677"/>
      <c r="AF81" s="677">
        <f t="shared" si="33"/>
        <v>0</v>
      </c>
      <c r="AG81" s="677"/>
      <c r="AH81" s="689"/>
      <c r="AI81" s="690"/>
      <c r="AJ81" s="677"/>
      <c r="AK81" s="677"/>
      <c r="AL81" s="677"/>
      <c r="AM81" s="677"/>
      <c r="AN81" s="677"/>
      <c r="AO81" s="677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7"/>
      <c r="BA81" s="47"/>
      <c r="BB81" s="46"/>
      <c r="BC81" s="46"/>
      <c r="BD81" s="46"/>
      <c r="BE81" s="46"/>
      <c r="BF81" s="460"/>
      <c r="BG81" s="460"/>
      <c r="BH81" s="460"/>
      <c r="BI81" s="460"/>
    </row>
    <row r="82" spans="1:61" s="27" customFormat="1" ht="12.75" customHeight="1">
      <c r="A82" s="322"/>
      <c r="B82" s="322"/>
      <c r="C82" s="322"/>
      <c r="D82" s="322"/>
      <c r="E82" s="322"/>
      <c r="F82" s="675"/>
      <c r="G82" s="675"/>
      <c r="H82" s="675"/>
      <c r="I82" s="675"/>
      <c r="J82" s="675"/>
      <c r="K82" s="675"/>
      <c r="L82" s="675"/>
      <c r="M82" s="675"/>
      <c r="N82" s="675"/>
      <c r="O82" s="675"/>
      <c r="P82" s="675"/>
      <c r="Q82" s="675"/>
      <c r="R82" s="675"/>
      <c r="S82" s="675"/>
      <c r="T82" s="675"/>
      <c r="U82" s="675"/>
      <c r="V82" s="675"/>
      <c r="W82" s="675"/>
      <c r="X82" s="675"/>
      <c r="Y82" s="675"/>
      <c r="Z82" s="675"/>
      <c r="AA82" s="675"/>
      <c r="AB82" s="677"/>
      <c r="AC82" s="677"/>
      <c r="AD82" s="677">
        <f t="shared" si="32"/>
        <v>0</v>
      </c>
      <c r="AE82" s="677"/>
      <c r="AF82" s="677">
        <f t="shared" si="33"/>
        <v>0</v>
      </c>
      <c r="AG82" s="677"/>
      <c r="AH82" s="689"/>
      <c r="AI82" s="690"/>
      <c r="AJ82" s="677"/>
      <c r="AK82" s="677"/>
      <c r="AL82" s="677"/>
      <c r="AM82" s="677"/>
      <c r="AN82" s="677"/>
      <c r="AO82" s="677"/>
      <c r="AP82" s="46"/>
      <c r="AQ82" s="46"/>
      <c r="AR82" s="47"/>
      <c r="AS82" s="47"/>
      <c r="AT82" s="46"/>
      <c r="AU82" s="46"/>
      <c r="AV82" s="46"/>
      <c r="AW82" s="46"/>
      <c r="AX82" s="46"/>
      <c r="AY82" s="46"/>
      <c r="AZ82" s="47"/>
      <c r="BA82" s="47"/>
      <c r="BB82" s="46"/>
      <c r="BC82" s="46"/>
      <c r="BD82" s="46"/>
      <c r="BE82" s="46"/>
      <c r="BF82" s="460"/>
      <c r="BG82" s="460"/>
      <c r="BH82" s="460"/>
      <c r="BI82" s="460"/>
    </row>
    <row r="83" spans="1:61" s="27" customFormat="1" ht="12.75" customHeight="1">
      <c r="A83" s="322"/>
      <c r="B83" s="322"/>
      <c r="C83" s="322"/>
      <c r="D83" s="322"/>
      <c r="E83" s="322"/>
      <c r="F83" s="675"/>
      <c r="G83" s="675"/>
      <c r="H83" s="675"/>
      <c r="I83" s="675"/>
      <c r="J83" s="675"/>
      <c r="K83" s="675"/>
      <c r="L83" s="675"/>
      <c r="M83" s="675"/>
      <c r="N83" s="675"/>
      <c r="O83" s="675"/>
      <c r="P83" s="675"/>
      <c r="Q83" s="675"/>
      <c r="R83" s="675"/>
      <c r="S83" s="675"/>
      <c r="T83" s="675"/>
      <c r="U83" s="675"/>
      <c r="V83" s="675"/>
      <c r="W83" s="675"/>
      <c r="X83" s="675"/>
      <c r="Y83" s="675"/>
      <c r="Z83" s="675"/>
      <c r="AA83" s="675"/>
      <c r="AB83" s="677"/>
      <c r="AC83" s="677"/>
      <c r="AD83" s="677">
        <f t="shared" si="32"/>
        <v>0</v>
      </c>
      <c r="AE83" s="677"/>
      <c r="AF83" s="677">
        <f t="shared" si="33"/>
        <v>0</v>
      </c>
      <c r="AG83" s="677"/>
      <c r="AH83" s="689"/>
      <c r="AI83" s="690"/>
      <c r="AJ83" s="677"/>
      <c r="AK83" s="677"/>
      <c r="AL83" s="677"/>
      <c r="AM83" s="677"/>
      <c r="AN83" s="677"/>
      <c r="AO83" s="677"/>
      <c r="AP83" s="46"/>
      <c r="AQ83" s="46"/>
      <c r="AR83" s="47"/>
      <c r="AS83" s="47"/>
      <c r="AT83" s="47"/>
      <c r="AU83" s="47"/>
      <c r="AV83" s="46"/>
      <c r="AW83" s="46"/>
      <c r="AX83" s="46"/>
      <c r="AY83" s="46"/>
      <c r="AZ83" s="47"/>
      <c r="BA83" s="47"/>
      <c r="BB83" s="46"/>
      <c r="BC83" s="46"/>
      <c r="BD83" s="46"/>
      <c r="BE83" s="46"/>
      <c r="BF83" s="460"/>
      <c r="BG83" s="460"/>
      <c r="BH83" s="460"/>
      <c r="BI83" s="460"/>
    </row>
    <row r="84" spans="1:61" s="27" customFormat="1" ht="12.75" customHeight="1">
      <c r="A84" s="322"/>
      <c r="B84" s="322"/>
      <c r="C84" s="322"/>
      <c r="D84" s="322"/>
      <c r="E84" s="322"/>
      <c r="F84" s="675"/>
      <c r="G84" s="675"/>
      <c r="H84" s="675"/>
      <c r="I84" s="675"/>
      <c r="J84" s="675"/>
      <c r="K84" s="675"/>
      <c r="L84" s="675"/>
      <c r="M84" s="675"/>
      <c r="N84" s="675"/>
      <c r="O84" s="675"/>
      <c r="P84" s="675"/>
      <c r="Q84" s="675"/>
      <c r="R84" s="675"/>
      <c r="S84" s="675"/>
      <c r="T84" s="675"/>
      <c r="U84" s="675"/>
      <c r="V84" s="675"/>
      <c r="W84" s="675"/>
      <c r="X84" s="675"/>
      <c r="Y84" s="675"/>
      <c r="Z84" s="675"/>
      <c r="AA84" s="675"/>
      <c r="AB84" s="677"/>
      <c r="AC84" s="677"/>
      <c r="AD84" s="677">
        <f t="shared" si="32"/>
        <v>0</v>
      </c>
      <c r="AE84" s="677"/>
      <c r="AF84" s="677">
        <f t="shared" si="33"/>
        <v>0</v>
      </c>
      <c r="AG84" s="677"/>
      <c r="AH84" s="689"/>
      <c r="AI84" s="690"/>
      <c r="AJ84" s="677"/>
      <c r="AK84" s="677"/>
      <c r="AL84" s="677"/>
      <c r="AM84" s="677"/>
      <c r="AN84" s="677"/>
      <c r="AO84" s="677"/>
      <c r="AP84" s="46"/>
      <c r="AQ84" s="46"/>
      <c r="AR84" s="47"/>
      <c r="AS84" s="47"/>
      <c r="AT84" s="47"/>
      <c r="AU84" s="47"/>
      <c r="AV84" s="46"/>
      <c r="AW84" s="46"/>
      <c r="AX84" s="46"/>
      <c r="AY84" s="46"/>
      <c r="AZ84" s="47"/>
      <c r="BA84" s="47"/>
      <c r="BB84" s="46"/>
      <c r="BC84" s="46"/>
      <c r="BD84" s="46"/>
      <c r="BE84" s="46"/>
      <c r="BF84" s="460"/>
      <c r="BG84" s="460"/>
      <c r="BH84" s="460"/>
      <c r="BI84" s="460"/>
    </row>
    <row r="85" spans="1:61" s="27" customFormat="1" ht="12.75" customHeight="1">
      <c r="A85" s="322"/>
      <c r="B85" s="322"/>
      <c r="C85" s="322"/>
      <c r="D85" s="322"/>
      <c r="E85" s="322"/>
      <c r="F85" s="675"/>
      <c r="G85" s="675"/>
      <c r="H85" s="675"/>
      <c r="I85" s="675"/>
      <c r="J85" s="675"/>
      <c r="K85" s="675"/>
      <c r="L85" s="675"/>
      <c r="M85" s="675"/>
      <c r="N85" s="675"/>
      <c r="O85" s="675"/>
      <c r="P85" s="675"/>
      <c r="Q85" s="675"/>
      <c r="R85" s="675"/>
      <c r="S85" s="675"/>
      <c r="T85" s="675"/>
      <c r="U85" s="675"/>
      <c r="V85" s="675"/>
      <c r="W85" s="675"/>
      <c r="X85" s="675"/>
      <c r="Y85" s="675"/>
      <c r="Z85" s="675"/>
      <c r="AA85" s="675"/>
      <c r="AB85" s="676"/>
      <c r="AC85" s="676"/>
      <c r="AD85" s="677">
        <f t="shared" si="32"/>
        <v>0</v>
      </c>
      <c r="AE85" s="677"/>
      <c r="AF85" s="677">
        <f t="shared" si="33"/>
        <v>0</v>
      </c>
      <c r="AG85" s="677"/>
      <c r="AH85" s="676"/>
      <c r="AI85" s="676"/>
      <c r="AJ85" s="676"/>
      <c r="AK85" s="676"/>
      <c r="AL85" s="676"/>
      <c r="AM85" s="676"/>
      <c r="AN85" s="676"/>
      <c r="AO85" s="676"/>
      <c r="AP85" s="47"/>
      <c r="AQ85" s="47"/>
      <c r="AR85" s="47"/>
      <c r="AS85" s="47"/>
      <c r="AT85" s="47"/>
      <c r="AU85" s="47"/>
      <c r="AV85" s="47"/>
      <c r="AW85" s="47"/>
      <c r="AX85" s="47"/>
      <c r="AY85" s="47"/>
      <c r="AZ85" s="47"/>
      <c r="BA85" s="47"/>
      <c r="BB85" s="47"/>
      <c r="BC85" s="47"/>
      <c r="BD85" s="47"/>
      <c r="BE85" s="47"/>
      <c r="BF85" s="460"/>
      <c r="BG85" s="460"/>
      <c r="BH85" s="460"/>
      <c r="BI85" s="460"/>
    </row>
    <row r="86" spans="1:61" s="27" customFormat="1" ht="12.75" customHeight="1">
      <c r="A86" s="322"/>
      <c r="B86" s="322"/>
      <c r="C86" s="322"/>
      <c r="D86" s="322"/>
      <c r="E86" s="322"/>
      <c r="F86" s="679"/>
      <c r="G86" s="679"/>
      <c r="H86" s="679"/>
      <c r="I86" s="679"/>
      <c r="J86" s="679"/>
      <c r="K86" s="679"/>
      <c r="L86" s="679"/>
      <c r="M86" s="679"/>
      <c r="N86" s="679"/>
      <c r="O86" s="679"/>
      <c r="P86" s="679"/>
      <c r="Q86" s="679"/>
      <c r="R86" s="679"/>
      <c r="S86" s="679"/>
      <c r="T86" s="679"/>
      <c r="U86" s="679"/>
      <c r="V86" s="679"/>
      <c r="W86" s="679"/>
      <c r="X86" s="679"/>
      <c r="Y86" s="679"/>
      <c r="Z86" s="679"/>
      <c r="AA86" s="679"/>
      <c r="AB86" s="676"/>
      <c r="AC86" s="676"/>
      <c r="AD86" s="677">
        <f t="shared" si="32"/>
        <v>0</v>
      </c>
      <c r="AE86" s="677"/>
      <c r="AF86" s="677">
        <f t="shared" si="33"/>
        <v>0</v>
      </c>
      <c r="AG86" s="677"/>
      <c r="AH86" s="676"/>
      <c r="AI86" s="676"/>
      <c r="AJ86" s="676"/>
      <c r="AK86" s="676"/>
      <c r="AL86" s="676"/>
      <c r="AM86" s="676"/>
      <c r="AN86" s="676"/>
      <c r="AO86" s="676"/>
      <c r="AP86" s="47"/>
      <c r="AQ86" s="47"/>
      <c r="AR86" s="47"/>
      <c r="AS86" s="47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7"/>
      <c r="BE86" s="47"/>
      <c r="BF86" s="460"/>
      <c r="BG86" s="460"/>
      <c r="BH86" s="460"/>
      <c r="BI86" s="460"/>
    </row>
    <row r="87" spans="1:61" s="27" customFormat="1" ht="12.75" customHeight="1">
      <c r="A87" s="322"/>
      <c r="B87" s="322"/>
      <c r="C87" s="322"/>
      <c r="D87" s="322"/>
      <c r="E87" s="322"/>
      <c r="F87" s="679"/>
      <c r="G87" s="679"/>
      <c r="H87" s="679"/>
      <c r="I87" s="679"/>
      <c r="J87" s="679"/>
      <c r="K87" s="679"/>
      <c r="L87" s="679"/>
      <c r="M87" s="679"/>
      <c r="N87" s="679"/>
      <c r="O87" s="679"/>
      <c r="P87" s="679"/>
      <c r="Q87" s="679"/>
      <c r="R87" s="679"/>
      <c r="S87" s="679"/>
      <c r="T87" s="679"/>
      <c r="U87" s="679"/>
      <c r="V87" s="679"/>
      <c r="W87" s="679"/>
      <c r="X87" s="679"/>
      <c r="Y87" s="679"/>
      <c r="Z87" s="679"/>
      <c r="AA87" s="679"/>
      <c r="AB87" s="676"/>
      <c r="AC87" s="676"/>
      <c r="AD87" s="677">
        <f t="shared" si="32"/>
        <v>0</v>
      </c>
      <c r="AE87" s="677"/>
      <c r="AF87" s="677">
        <f t="shared" si="33"/>
        <v>0</v>
      </c>
      <c r="AG87" s="677"/>
      <c r="AH87" s="676"/>
      <c r="AI87" s="676"/>
      <c r="AJ87" s="676"/>
      <c r="AK87" s="676"/>
      <c r="AL87" s="676"/>
      <c r="AM87" s="676"/>
      <c r="AN87" s="676"/>
      <c r="AO87" s="676"/>
      <c r="AP87" s="47"/>
      <c r="AQ87" s="47"/>
      <c r="AR87" s="47"/>
      <c r="AS87" s="47"/>
      <c r="AT87" s="47"/>
      <c r="AU87" s="47"/>
      <c r="AV87" s="47"/>
      <c r="AW87" s="47"/>
      <c r="AX87" s="47"/>
      <c r="AY87" s="47"/>
      <c r="AZ87" s="47"/>
      <c r="BA87" s="47"/>
      <c r="BB87" s="47"/>
      <c r="BC87" s="47"/>
      <c r="BD87" s="47"/>
      <c r="BE87" s="47"/>
      <c r="BF87" s="460"/>
      <c r="BG87" s="460"/>
      <c r="BH87" s="460"/>
      <c r="BI87" s="460"/>
    </row>
    <row r="88" spans="1:61" s="27" customFormat="1" ht="12.75" customHeight="1">
      <c r="A88" s="322"/>
      <c r="B88" s="322"/>
      <c r="C88" s="322"/>
      <c r="D88" s="322"/>
      <c r="E88" s="322"/>
      <c r="F88" s="679"/>
      <c r="G88" s="679"/>
      <c r="H88" s="679"/>
      <c r="I88" s="679"/>
      <c r="J88" s="679"/>
      <c r="K88" s="679"/>
      <c r="L88" s="679"/>
      <c r="M88" s="679"/>
      <c r="N88" s="679"/>
      <c r="O88" s="679"/>
      <c r="P88" s="679"/>
      <c r="Q88" s="679"/>
      <c r="R88" s="679"/>
      <c r="S88" s="679"/>
      <c r="T88" s="679"/>
      <c r="U88" s="679"/>
      <c r="V88" s="679"/>
      <c r="W88" s="679"/>
      <c r="X88" s="679"/>
      <c r="Y88" s="679"/>
      <c r="Z88" s="679"/>
      <c r="AA88" s="679"/>
      <c r="AB88" s="676"/>
      <c r="AC88" s="676"/>
      <c r="AD88" s="677">
        <f t="shared" si="32"/>
        <v>0</v>
      </c>
      <c r="AE88" s="677"/>
      <c r="AF88" s="677">
        <f t="shared" si="33"/>
        <v>0</v>
      </c>
      <c r="AG88" s="677"/>
      <c r="AH88" s="676"/>
      <c r="AI88" s="676"/>
      <c r="AJ88" s="676"/>
      <c r="AK88" s="676"/>
      <c r="AL88" s="676"/>
      <c r="AM88" s="676"/>
      <c r="AN88" s="676"/>
      <c r="AO88" s="676"/>
      <c r="AP88" s="47"/>
      <c r="AQ88" s="47"/>
      <c r="AR88" s="47"/>
      <c r="AS88" s="47"/>
      <c r="AT88" s="47"/>
      <c r="AU88" s="47"/>
      <c r="AV88" s="47"/>
      <c r="AW88" s="47"/>
      <c r="AX88" s="47"/>
      <c r="AY88" s="47"/>
      <c r="AZ88" s="47"/>
      <c r="BA88" s="47"/>
      <c r="BB88" s="47"/>
      <c r="BC88" s="47"/>
      <c r="BD88" s="47"/>
      <c r="BE88" s="47"/>
      <c r="BF88" s="460"/>
      <c r="BG88" s="460"/>
      <c r="BH88" s="460"/>
      <c r="BI88" s="460"/>
    </row>
    <row r="89" spans="1:61" s="27" customFormat="1" ht="12.75" customHeight="1">
      <c r="A89" s="322"/>
      <c r="B89" s="322"/>
      <c r="C89" s="322"/>
      <c r="D89" s="322"/>
      <c r="E89" s="322"/>
      <c r="F89" s="675"/>
      <c r="G89" s="675"/>
      <c r="H89" s="675"/>
      <c r="I89" s="675"/>
      <c r="J89" s="675"/>
      <c r="K89" s="675"/>
      <c r="L89" s="675"/>
      <c r="M89" s="675"/>
      <c r="N89" s="675"/>
      <c r="O89" s="675"/>
      <c r="P89" s="675"/>
      <c r="Q89" s="675"/>
      <c r="R89" s="675"/>
      <c r="S89" s="675"/>
      <c r="T89" s="675"/>
      <c r="U89" s="675"/>
      <c r="V89" s="675"/>
      <c r="W89" s="675"/>
      <c r="X89" s="675"/>
      <c r="Y89" s="675"/>
      <c r="Z89" s="675"/>
      <c r="AA89" s="675"/>
      <c r="AB89" s="676"/>
      <c r="AC89" s="676"/>
      <c r="AD89" s="677">
        <f t="shared" si="32"/>
        <v>0</v>
      </c>
      <c r="AE89" s="677"/>
      <c r="AF89" s="677">
        <f t="shared" si="33"/>
        <v>0</v>
      </c>
      <c r="AG89" s="677"/>
      <c r="AH89" s="676"/>
      <c r="AI89" s="676"/>
      <c r="AJ89" s="676"/>
      <c r="AK89" s="676"/>
      <c r="AL89" s="676"/>
      <c r="AM89" s="676"/>
      <c r="AN89" s="676"/>
      <c r="AO89" s="676"/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AZ89" s="47"/>
      <c r="BA89" s="47"/>
      <c r="BB89" s="47"/>
      <c r="BC89" s="47"/>
      <c r="BD89" s="47"/>
      <c r="BE89" s="47"/>
      <c r="BF89" s="460"/>
      <c r="BG89" s="460"/>
      <c r="BH89" s="460"/>
      <c r="BI89" s="460"/>
    </row>
    <row r="90" spans="1:61" s="27" customFormat="1" ht="12.75" customHeight="1">
      <c r="A90" s="322"/>
      <c r="B90" s="322"/>
      <c r="C90" s="322"/>
      <c r="D90" s="322"/>
      <c r="E90" s="322"/>
      <c r="F90" s="675"/>
      <c r="G90" s="675"/>
      <c r="H90" s="675"/>
      <c r="I90" s="675"/>
      <c r="J90" s="675"/>
      <c r="K90" s="675"/>
      <c r="L90" s="675"/>
      <c r="M90" s="675"/>
      <c r="N90" s="675"/>
      <c r="O90" s="675"/>
      <c r="P90" s="675"/>
      <c r="Q90" s="675"/>
      <c r="R90" s="675"/>
      <c r="S90" s="675"/>
      <c r="T90" s="675"/>
      <c r="U90" s="675"/>
      <c r="V90" s="675"/>
      <c r="W90" s="675"/>
      <c r="X90" s="675"/>
      <c r="Y90" s="675"/>
      <c r="Z90" s="675"/>
      <c r="AA90" s="675"/>
      <c r="AB90" s="676"/>
      <c r="AC90" s="676"/>
      <c r="AD90" s="677">
        <f t="shared" si="32"/>
        <v>0</v>
      </c>
      <c r="AE90" s="677"/>
      <c r="AF90" s="677">
        <f t="shared" si="33"/>
        <v>0</v>
      </c>
      <c r="AG90" s="677"/>
      <c r="AH90" s="676"/>
      <c r="AI90" s="676"/>
      <c r="AJ90" s="676"/>
      <c r="AK90" s="676"/>
      <c r="AL90" s="676"/>
      <c r="AM90" s="676"/>
      <c r="AN90" s="676"/>
      <c r="AO90" s="676"/>
      <c r="AP90" s="47"/>
      <c r="AQ90" s="47"/>
      <c r="AR90" s="47"/>
      <c r="AS90" s="47"/>
      <c r="AT90" s="47"/>
      <c r="AU90" s="47"/>
      <c r="AV90" s="47"/>
      <c r="AW90" s="47"/>
      <c r="AX90" s="47"/>
      <c r="AY90" s="47"/>
      <c r="AZ90" s="47"/>
      <c r="BA90" s="47"/>
      <c r="BB90" s="47"/>
      <c r="BC90" s="47"/>
      <c r="BD90" s="47"/>
      <c r="BE90" s="47"/>
      <c r="BF90" s="460"/>
      <c r="BG90" s="460"/>
      <c r="BH90" s="460"/>
      <c r="BI90" s="460"/>
    </row>
    <row r="91" spans="1:61" s="27" customFormat="1" ht="12.75" customHeight="1">
      <c r="A91" s="322"/>
      <c r="B91" s="322"/>
      <c r="C91" s="322"/>
      <c r="D91" s="322"/>
      <c r="E91" s="322"/>
      <c r="F91" s="675"/>
      <c r="G91" s="675"/>
      <c r="H91" s="675"/>
      <c r="I91" s="675"/>
      <c r="J91" s="675"/>
      <c r="K91" s="675"/>
      <c r="L91" s="675"/>
      <c r="M91" s="675"/>
      <c r="N91" s="675"/>
      <c r="O91" s="675"/>
      <c r="P91" s="675"/>
      <c r="Q91" s="675"/>
      <c r="R91" s="675"/>
      <c r="S91" s="675"/>
      <c r="T91" s="675"/>
      <c r="U91" s="675"/>
      <c r="V91" s="675"/>
      <c r="W91" s="675"/>
      <c r="X91" s="675"/>
      <c r="Y91" s="675"/>
      <c r="Z91" s="675"/>
      <c r="AA91" s="675"/>
      <c r="AB91" s="676"/>
      <c r="AC91" s="676"/>
      <c r="AD91" s="677">
        <f t="shared" si="32"/>
        <v>0</v>
      </c>
      <c r="AE91" s="677"/>
      <c r="AF91" s="677">
        <f t="shared" si="33"/>
        <v>0</v>
      </c>
      <c r="AG91" s="677"/>
      <c r="AH91" s="676"/>
      <c r="AI91" s="676"/>
      <c r="AJ91" s="676"/>
      <c r="AK91" s="676"/>
      <c r="AL91" s="676"/>
      <c r="AM91" s="676"/>
      <c r="AN91" s="676"/>
      <c r="AO91" s="676"/>
      <c r="AP91" s="47"/>
      <c r="AQ91" s="47"/>
      <c r="AR91" s="47"/>
      <c r="AS91" s="47"/>
      <c r="AT91" s="47"/>
      <c r="AU91" s="47"/>
      <c r="AV91" s="47"/>
      <c r="AW91" s="47"/>
      <c r="AX91" s="47"/>
      <c r="AY91" s="47"/>
      <c r="AZ91" s="47"/>
      <c r="BA91" s="47"/>
      <c r="BB91" s="47"/>
      <c r="BC91" s="47"/>
      <c r="BD91" s="47"/>
      <c r="BE91" s="47"/>
      <c r="BF91" s="688"/>
      <c r="BG91" s="688"/>
      <c r="BH91" s="688"/>
      <c r="BI91" s="688"/>
    </row>
    <row r="92" spans="1:61" s="27" customFormat="1" ht="12.75" customHeight="1">
      <c r="A92" s="322"/>
      <c r="B92" s="322"/>
      <c r="C92" s="322"/>
      <c r="D92" s="322"/>
      <c r="E92" s="322"/>
      <c r="F92" s="675"/>
      <c r="G92" s="675"/>
      <c r="H92" s="675"/>
      <c r="I92" s="675"/>
      <c r="J92" s="675"/>
      <c r="K92" s="675"/>
      <c r="L92" s="675"/>
      <c r="M92" s="675"/>
      <c r="N92" s="675"/>
      <c r="O92" s="675"/>
      <c r="P92" s="675"/>
      <c r="Q92" s="675"/>
      <c r="R92" s="675"/>
      <c r="S92" s="675"/>
      <c r="T92" s="675"/>
      <c r="U92" s="675"/>
      <c r="V92" s="675"/>
      <c r="W92" s="675"/>
      <c r="X92" s="675"/>
      <c r="Y92" s="675"/>
      <c r="Z92" s="675"/>
      <c r="AA92" s="675"/>
      <c r="AB92" s="676"/>
      <c r="AC92" s="676"/>
      <c r="AD92" s="677">
        <f t="shared" si="32"/>
        <v>0</v>
      </c>
      <c r="AE92" s="677"/>
      <c r="AF92" s="677">
        <f t="shared" si="33"/>
        <v>0</v>
      </c>
      <c r="AG92" s="677"/>
      <c r="AH92" s="676"/>
      <c r="AI92" s="676"/>
      <c r="AJ92" s="676"/>
      <c r="AK92" s="676"/>
      <c r="AL92" s="676"/>
      <c r="AM92" s="676"/>
      <c r="AN92" s="676"/>
      <c r="AO92" s="676"/>
      <c r="AP92" s="47"/>
      <c r="AQ92" s="47"/>
      <c r="AR92" s="47"/>
      <c r="AS92" s="47"/>
      <c r="AT92" s="47"/>
      <c r="AU92" s="47"/>
      <c r="AV92" s="47"/>
      <c r="AW92" s="47"/>
      <c r="AX92" s="47"/>
      <c r="AY92" s="47"/>
      <c r="AZ92" s="47"/>
      <c r="BA92" s="47"/>
      <c r="BB92" s="47"/>
      <c r="BC92" s="47"/>
      <c r="BD92" s="47"/>
      <c r="BE92" s="47"/>
      <c r="BF92" s="688"/>
      <c r="BG92" s="688"/>
      <c r="BH92" s="688"/>
      <c r="BI92" s="688"/>
    </row>
    <row r="93" spans="1:61" s="27" customFormat="1" ht="12.75" customHeight="1">
      <c r="A93" s="322"/>
      <c r="B93" s="322"/>
      <c r="C93" s="322"/>
      <c r="D93" s="322"/>
      <c r="E93" s="322"/>
      <c r="F93" s="679"/>
      <c r="G93" s="679"/>
      <c r="H93" s="679"/>
      <c r="I93" s="679"/>
      <c r="J93" s="679"/>
      <c r="K93" s="679"/>
      <c r="L93" s="679"/>
      <c r="M93" s="679"/>
      <c r="N93" s="679"/>
      <c r="O93" s="679"/>
      <c r="P93" s="679"/>
      <c r="Q93" s="679"/>
      <c r="R93" s="679"/>
      <c r="S93" s="679"/>
      <c r="T93" s="679"/>
      <c r="U93" s="679"/>
      <c r="V93" s="679"/>
      <c r="W93" s="679"/>
      <c r="X93" s="679"/>
      <c r="Y93" s="679"/>
      <c r="Z93" s="679"/>
      <c r="AA93" s="679"/>
      <c r="AB93" s="676"/>
      <c r="AC93" s="676"/>
      <c r="AD93" s="677">
        <f t="shared" si="32"/>
        <v>0</v>
      </c>
      <c r="AE93" s="677"/>
      <c r="AF93" s="677">
        <f t="shared" si="33"/>
        <v>0</v>
      </c>
      <c r="AG93" s="677"/>
      <c r="AH93" s="676"/>
      <c r="AI93" s="676"/>
      <c r="AJ93" s="676"/>
      <c r="AK93" s="676"/>
      <c r="AL93" s="676"/>
      <c r="AM93" s="676"/>
      <c r="AN93" s="676"/>
      <c r="AO93" s="676"/>
      <c r="AP93" s="47"/>
      <c r="AQ93" s="47"/>
      <c r="AR93" s="47"/>
      <c r="AS93" s="47"/>
      <c r="AT93" s="47"/>
      <c r="AU93" s="47"/>
      <c r="AV93" s="47"/>
      <c r="AW93" s="47"/>
      <c r="AX93" s="47"/>
      <c r="AY93" s="47"/>
      <c r="AZ93" s="47"/>
      <c r="BA93" s="47"/>
      <c r="BB93" s="47"/>
      <c r="BC93" s="47"/>
      <c r="BD93" s="47"/>
      <c r="BE93" s="47"/>
      <c r="BF93" s="460"/>
      <c r="BG93" s="460"/>
      <c r="BH93" s="460"/>
      <c r="BI93" s="460"/>
    </row>
    <row r="94" spans="1:61" s="27" customFormat="1" ht="12.75" customHeight="1">
      <c r="A94" s="322"/>
      <c r="B94" s="322"/>
      <c r="C94" s="322"/>
      <c r="D94" s="322"/>
      <c r="E94" s="322"/>
      <c r="F94" s="679"/>
      <c r="G94" s="679"/>
      <c r="H94" s="679"/>
      <c r="I94" s="679"/>
      <c r="J94" s="679"/>
      <c r="K94" s="679"/>
      <c r="L94" s="679"/>
      <c r="M94" s="679"/>
      <c r="N94" s="679"/>
      <c r="O94" s="679"/>
      <c r="P94" s="679"/>
      <c r="Q94" s="679"/>
      <c r="R94" s="679"/>
      <c r="S94" s="679"/>
      <c r="T94" s="679"/>
      <c r="U94" s="679"/>
      <c r="V94" s="679"/>
      <c r="W94" s="679"/>
      <c r="X94" s="679"/>
      <c r="Y94" s="679"/>
      <c r="Z94" s="679"/>
      <c r="AA94" s="679"/>
      <c r="AB94" s="676"/>
      <c r="AC94" s="676"/>
      <c r="AD94" s="677">
        <f t="shared" si="32"/>
        <v>0</v>
      </c>
      <c r="AE94" s="677"/>
      <c r="AF94" s="677">
        <f t="shared" si="33"/>
        <v>0</v>
      </c>
      <c r="AG94" s="677"/>
      <c r="AH94" s="676"/>
      <c r="AI94" s="676"/>
      <c r="AJ94" s="676"/>
      <c r="AK94" s="676"/>
      <c r="AL94" s="676"/>
      <c r="AM94" s="676"/>
      <c r="AN94" s="676"/>
      <c r="AO94" s="676"/>
      <c r="AP94" s="47"/>
      <c r="AQ94" s="47"/>
      <c r="AR94" s="47"/>
      <c r="AS94" s="47"/>
      <c r="AT94" s="47"/>
      <c r="AU94" s="47"/>
      <c r="AV94" s="47"/>
      <c r="AW94" s="47"/>
      <c r="AX94" s="47"/>
      <c r="AY94" s="47"/>
      <c r="AZ94" s="47"/>
      <c r="BA94" s="47"/>
      <c r="BB94" s="47"/>
      <c r="BC94" s="47"/>
      <c r="BD94" s="47"/>
      <c r="BE94" s="47"/>
      <c r="BF94" s="460"/>
      <c r="BG94" s="460"/>
      <c r="BH94" s="460"/>
      <c r="BI94" s="460"/>
    </row>
    <row r="95" spans="1:61" ht="12.75" customHeight="1">
      <c r="A95" s="685" t="s">
        <v>99</v>
      </c>
      <c r="B95" s="685"/>
      <c r="C95" s="685"/>
      <c r="D95" s="685"/>
      <c r="E95" s="685"/>
      <c r="F95" s="685"/>
      <c r="G95" s="685"/>
      <c r="H95" s="685"/>
      <c r="I95" s="685"/>
      <c r="J95" s="685"/>
      <c r="K95" s="685"/>
      <c r="L95" s="685"/>
      <c r="M95" s="685"/>
      <c r="N95" s="685"/>
      <c r="O95" s="685"/>
      <c r="P95" s="685"/>
      <c r="Q95" s="685"/>
      <c r="R95" s="685"/>
      <c r="S95" s="685"/>
      <c r="T95" s="685"/>
      <c r="U95" s="685"/>
      <c r="V95" s="685"/>
      <c r="W95" s="685"/>
      <c r="X95" s="685"/>
      <c r="Y95" s="685"/>
      <c r="Z95" s="685"/>
      <c r="AA95" s="685"/>
      <c r="AB95" s="686">
        <f>AB96+AB97+AB98</f>
        <v>0</v>
      </c>
      <c r="AC95" s="686"/>
      <c r="AD95" s="686">
        <f t="shared" ref="AD95" si="37">AD96+AD97+AD98</f>
        <v>0</v>
      </c>
      <c r="AE95" s="686"/>
      <c r="AF95" s="686">
        <f t="shared" ref="AF95" si="38">AF96+AF97+AF98</f>
        <v>0</v>
      </c>
      <c r="AG95" s="686"/>
      <c r="AH95" s="686">
        <f t="shared" ref="AH95" si="39">AH96+AH97+AH98</f>
        <v>0</v>
      </c>
      <c r="AI95" s="686"/>
      <c r="AJ95" s="686">
        <f t="shared" ref="AJ95" si="40">AJ96+AJ97+AJ98</f>
        <v>0</v>
      </c>
      <c r="AK95" s="686"/>
      <c r="AL95" s="686">
        <f t="shared" ref="AL95" si="41">AL96+AL97+AL98</f>
        <v>0</v>
      </c>
      <c r="AM95" s="686"/>
      <c r="AN95" s="686">
        <f t="shared" ref="AN95" si="42">AN96+AN97+AN98</f>
        <v>0</v>
      </c>
      <c r="AO95" s="686"/>
      <c r="AP95" s="56">
        <f>AP96+AP97+AP98</f>
        <v>0</v>
      </c>
      <c r="AQ95" s="56">
        <f t="shared" ref="AQ95:BE95" si="43">AQ96+AQ97+AQ98</f>
        <v>0</v>
      </c>
      <c r="AR95" s="56">
        <f t="shared" si="43"/>
        <v>0</v>
      </c>
      <c r="AS95" s="56">
        <f t="shared" si="43"/>
        <v>0</v>
      </c>
      <c r="AT95" s="56">
        <f t="shared" si="43"/>
        <v>0</v>
      </c>
      <c r="AU95" s="56">
        <f t="shared" si="43"/>
        <v>0</v>
      </c>
      <c r="AV95" s="56">
        <f t="shared" si="43"/>
        <v>0</v>
      </c>
      <c r="AW95" s="56">
        <f t="shared" si="43"/>
        <v>0</v>
      </c>
      <c r="AX95" s="56">
        <f t="shared" si="43"/>
        <v>0</v>
      </c>
      <c r="AY95" s="56">
        <f t="shared" si="43"/>
        <v>0</v>
      </c>
      <c r="AZ95" s="56">
        <f t="shared" si="43"/>
        <v>0</v>
      </c>
      <c r="BA95" s="56">
        <f t="shared" si="43"/>
        <v>0</v>
      </c>
      <c r="BB95" s="56">
        <f t="shared" si="43"/>
        <v>0</v>
      </c>
      <c r="BC95" s="56">
        <f t="shared" si="43"/>
        <v>0</v>
      </c>
      <c r="BD95" s="56">
        <f t="shared" si="43"/>
        <v>0</v>
      </c>
      <c r="BE95" s="56">
        <f t="shared" si="43"/>
        <v>0</v>
      </c>
      <c r="BF95" s="682"/>
      <c r="BG95" s="682"/>
      <c r="BH95" s="682"/>
      <c r="BI95" s="682"/>
    </row>
    <row r="96" spans="1:61" s="27" customFormat="1" ht="12.75" customHeight="1">
      <c r="A96" s="381"/>
      <c r="B96" s="387"/>
      <c r="C96" s="382"/>
      <c r="D96" s="322"/>
      <c r="E96" s="322"/>
      <c r="F96" s="675"/>
      <c r="G96" s="675"/>
      <c r="H96" s="675"/>
      <c r="I96" s="675"/>
      <c r="J96" s="675"/>
      <c r="K96" s="675"/>
      <c r="L96" s="675"/>
      <c r="M96" s="675"/>
      <c r="N96" s="675"/>
      <c r="O96" s="675"/>
      <c r="P96" s="675"/>
      <c r="Q96" s="675"/>
      <c r="R96" s="675"/>
      <c r="S96" s="675"/>
      <c r="T96" s="675"/>
      <c r="U96" s="675"/>
      <c r="V96" s="675"/>
      <c r="W96" s="675"/>
      <c r="X96" s="675"/>
      <c r="Y96" s="675"/>
      <c r="Z96" s="675"/>
      <c r="AA96" s="675"/>
      <c r="AB96" s="676"/>
      <c r="AC96" s="676"/>
      <c r="AD96" s="677">
        <f t="shared" si="32"/>
        <v>0</v>
      </c>
      <c r="AE96" s="677"/>
      <c r="AF96" s="677">
        <f t="shared" si="33"/>
        <v>0</v>
      </c>
      <c r="AG96" s="677"/>
      <c r="AH96" s="676"/>
      <c r="AI96" s="676"/>
      <c r="AJ96" s="676"/>
      <c r="AK96" s="676"/>
      <c r="AL96" s="676"/>
      <c r="AM96" s="676"/>
      <c r="AN96" s="676"/>
      <c r="AO96" s="676"/>
      <c r="AP96" s="47"/>
      <c r="AQ96" s="47"/>
      <c r="AR96" s="47"/>
      <c r="AS96" s="47"/>
      <c r="AT96" s="47"/>
      <c r="AU96" s="47"/>
      <c r="AV96" s="47"/>
      <c r="AW96" s="47"/>
      <c r="AX96" s="47"/>
      <c r="AY96" s="47"/>
      <c r="AZ96" s="47"/>
      <c r="BA96" s="47"/>
      <c r="BB96" s="47"/>
      <c r="BC96" s="47"/>
      <c r="BD96" s="47"/>
      <c r="BE96" s="47"/>
      <c r="BF96" s="460"/>
      <c r="BG96" s="460"/>
      <c r="BH96" s="460"/>
      <c r="BI96" s="460"/>
    </row>
    <row r="97" spans="1:61" s="27" customFormat="1" ht="12.75" customHeight="1">
      <c r="A97" s="322"/>
      <c r="B97" s="322"/>
      <c r="C97" s="322"/>
      <c r="D97" s="322"/>
      <c r="E97" s="322"/>
      <c r="F97" s="675"/>
      <c r="G97" s="675"/>
      <c r="H97" s="675"/>
      <c r="I97" s="675"/>
      <c r="J97" s="675"/>
      <c r="K97" s="675"/>
      <c r="L97" s="675"/>
      <c r="M97" s="675"/>
      <c r="N97" s="675"/>
      <c r="O97" s="675"/>
      <c r="P97" s="675"/>
      <c r="Q97" s="675"/>
      <c r="R97" s="675"/>
      <c r="S97" s="675"/>
      <c r="T97" s="675"/>
      <c r="U97" s="675"/>
      <c r="V97" s="675"/>
      <c r="W97" s="675"/>
      <c r="X97" s="675"/>
      <c r="Y97" s="675"/>
      <c r="Z97" s="675"/>
      <c r="AA97" s="675"/>
      <c r="AB97" s="676"/>
      <c r="AC97" s="676"/>
      <c r="AD97" s="677">
        <f t="shared" si="32"/>
        <v>0</v>
      </c>
      <c r="AE97" s="677"/>
      <c r="AF97" s="677">
        <f t="shared" si="33"/>
        <v>0</v>
      </c>
      <c r="AG97" s="677"/>
      <c r="AH97" s="676"/>
      <c r="AI97" s="676"/>
      <c r="AJ97" s="676"/>
      <c r="AK97" s="676"/>
      <c r="AL97" s="676"/>
      <c r="AM97" s="676"/>
      <c r="AN97" s="676"/>
      <c r="AO97" s="676"/>
      <c r="AP97" s="47"/>
      <c r="AQ97" s="47"/>
      <c r="AR97" s="47"/>
      <c r="AS97" s="47"/>
      <c r="AT97" s="47"/>
      <c r="AU97" s="47"/>
      <c r="AV97" s="47"/>
      <c r="AW97" s="47"/>
      <c r="AX97" s="47"/>
      <c r="AY97" s="47"/>
      <c r="AZ97" s="47"/>
      <c r="BA97" s="47"/>
      <c r="BB97" s="47"/>
      <c r="BC97" s="47"/>
      <c r="BD97" s="47"/>
      <c r="BE97" s="47"/>
      <c r="BF97" s="460"/>
      <c r="BG97" s="460"/>
      <c r="BH97" s="460"/>
      <c r="BI97" s="460"/>
    </row>
    <row r="98" spans="1:61" s="27" customFormat="1" ht="12.75" customHeight="1">
      <c r="A98" s="322"/>
      <c r="B98" s="322"/>
      <c r="C98" s="322"/>
      <c r="D98" s="322"/>
      <c r="E98" s="322"/>
      <c r="F98" s="675"/>
      <c r="G98" s="675"/>
      <c r="H98" s="675"/>
      <c r="I98" s="675"/>
      <c r="J98" s="675"/>
      <c r="K98" s="675"/>
      <c r="L98" s="675"/>
      <c r="M98" s="675"/>
      <c r="N98" s="675"/>
      <c r="O98" s="675"/>
      <c r="P98" s="675"/>
      <c r="Q98" s="675"/>
      <c r="R98" s="675"/>
      <c r="S98" s="675"/>
      <c r="T98" s="675"/>
      <c r="U98" s="675"/>
      <c r="V98" s="675"/>
      <c r="W98" s="675"/>
      <c r="X98" s="675"/>
      <c r="Y98" s="675"/>
      <c r="Z98" s="675"/>
      <c r="AA98" s="675"/>
      <c r="AB98" s="676"/>
      <c r="AC98" s="676"/>
      <c r="AD98" s="677">
        <f t="shared" si="32"/>
        <v>0</v>
      </c>
      <c r="AE98" s="677"/>
      <c r="AF98" s="677">
        <f t="shared" si="33"/>
        <v>0</v>
      </c>
      <c r="AG98" s="677"/>
      <c r="AH98" s="676"/>
      <c r="AI98" s="676"/>
      <c r="AJ98" s="676"/>
      <c r="AK98" s="676"/>
      <c r="AL98" s="676"/>
      <c r="AM98" s="676"/>
      <c r="AN98" s="676"/>
      <c r="AO98" s="676"/>
      <c r="AP98" s="47"/>
      <c r="AQ98" s="47"/>
      <c r="AR98" s="47"/>
      <c r="AS98" s="47"/>
      <c r="AT98" s="47"/>
      <c r="AU98" s="47"/>
      <c r="AV98" s="47"/>
      <c r="AW98" s="47"/>
      <c r="AX98" s="47"/>
      <c r="AY98" s="47"/>
      <c r="AZ98" s="47"/>
      <c r="BA98" s="47"/>
      <c r="BB98" s="47"/>
      <c r="BC98" s="47"/>
      <c r="BD98" s="47"/>
      <c r="BE98" s="47"/>
      <c r="BF98" s="460"/>
      <c r="BG98" s="460"/>
      <c r="BH98" s="460"/>
      <c r="BI98" s="460"/>
    </row>
    <row r="99" spans="1:61" ht="12.75" customHeight="1">
      <c r="A99" s="685" t="s">
        <v>100</v>
      </c>
      <c r="B99" s="685"/>
      <c r="C99" s="685"/>
      <c r="D99" s="685"/>
      <c r="E99" s="685"/>
      <c r="F99" s="685"/>
      <c r="G99" s="685"/>
      <c r="H99" s="685"/>
      <c r="I99" s="685"/>
      <c r="J99" s="685"/>
      <c r="K99" s="685"/>
      <c r="L99" s="685"/>
      <c r="M99" s="685"/>
      <c r="N99" s="685"/>
      <c r="O99" s="685"/>
      <c r="P99" s="685"/>
      <c r="Q99" s="685"/>
      <c r="R99" s="685"/>
      <c r="S99" s="685"/>
      <c r="T99" s="685"/>
      <c r="U99" s="685"/>
      <c r="V99" s="685"/>
      <c r="W99" s="685"/>
      <c r="X99" s="685"/>
      <c r="Y99" s="685"/>
      <c r="Z99" s="685"/>
      <c r="AA99" s="685"/>
      <c r="AB99" s="686">
        <f>AB100+AB101+AB102+AB103+AB104+AB105+AB106+AB107+AB108</f>
        <v>12</v>
      </c>
      <c r="AC99" s="686"/>
      <c r="AD99" s="686">
        <f t="shared" ref="AD99" si="44">AD100+AD101+AD102+AD103+AD104+AD105+AD106+AD107+AD108</f>
        <v>0</v>
      </c>
      <c r="AE99" s="686"/>
      <c r="AF99" s="686">
        <f t="shared" ref="AF99" si="45">AF100+AF101+AF102+AF103+AF104+AF105+AF106+AF107+AF108</f>
        <v>0</v>
      </c>
      <c r="AG99" s="686"/>
      <c r="AH99" s="686">
        <f t="shared" ref="AH99" si="46">AH100+AH101+AH102+AH103+AH104+AH105+AH106+AH107+AH108</f>
        <v>0</v>
      </c>
      <c r="AI99" s="686"/>
      <c r="AJ99" s="686">
        <f t="shared" ref="AJ99" si="47">AJ100+AJ101+AJ102+AJ103+AJ104+AJ105+AJ106+AJ107+AJ108</f>
        <v>0</v>
      </c>
      <c r="AK99" s="686"/>
      <c r="AL99" s="686">
        <f t="shared" ref="AL99" si="48">AL100+AL101+AL102+AL103+AL104+AL105+AL106+AL107+AL108</f>
        <v>0</v>
      </c>
      <c r="AM99" s="686"/>
      <c r="AN99" s="686">
        <f t="shared" ref="AN99" si="49">AN100+AN101+AN102+AN103+AN104+AN105+AN106+AN107+AN108</f>
        <v>0</v>
      </c>
      <c r="AO99" s="686"/>
      <c r="AP99" s="56">
        <f>AP100+AP101+AP102+AP103+AP104+AP105+AP106+AP107+AP108</f>
        <v>0</v>
      </c>
      <c r="AQ99" s="56">
        <f t="shared" ref="AQ99:BE99" si="50">AQ100+AQ101+AQ102+AQ103+AQ104+AQ105+AQ106+AQ107+AQ108</f>
        <v>0</v>
      </c>
      <c r="AR99" s="56">
        <f t="shared" si="50"/>
        <v>0</v>
      </c>
      <c r="AS99" s="56">
        <f t="shared" si="50"/>
        <v>0</v>
      </c>
      <c r="AT99" s="56">
        <f t="shared" si="50"/>
        <v>0</v>
      </c>
      <c r="AU99" s="56">
        <f t="shared" si="50"/>
        <v>0</v>
      </c>
      <c r="AV99" s="56">
        <f t="shared" si="50"/>
        <v>0</v>
      </c>
      <c r="AW99" s="56">
        <f t="shared" si="50"/>
        <v>0</v>
      </c>
      <c r="AX99" s="56">
        <f t="shared" si="50"/>
        <v>0</v>
      </c>
      <c r="AY99" s="56">
        <f t="shared" si="50"/>
        <v>0</v>
      </c>
      <c r="AZ99" s="56">
        <f t="shared" si="50"/>
        <v>0</v>
      </c>
      <c r="BA99" s="56">
        <f t="shared" si="50"/>
        <v>0</v>
      </c>
      <c r="BB99" s="56">
        <f t="shared" si="50"/>
        <v>6</v>
      </c>
      <c r="BC99" s="56">
        <f t="shared" si="50"/>
        <v>0</v>
      </c>
      <c r="BD99" s="56">
        <f t="shared" si="50"/>
        <v>6</v>
      </c>
      <c r="BE99" s="56">
        <f t="shared" si="50"/>
        <v>0</v>
      </c>
      <c r="BF99" s="687"/>
      <c r="BG99" s="687"/>
      <c r="BH99" s="687"/>
      <c r="BI99" s="687"/>
    </row>
    <row r="100" spans="1:61" s="27" customFormat="1" ht="12.75" customHeight="1">
      <c r="A100" s="322"/>
      <c r="B100" s="322"/>
      <c r="C100" s="322"/>
      <c r="D100" s="322"/>
      <c r="E100" s="322"/>
      <c r="F100" s="675"/>
      <c r="G100" s="675"/>
      <c r="H100" s="675"/>
      <c r="I100" s="675"/>
      <c r="J100" s="675"/>
      <c r="K100" s="675"/>
      <c r="L100" s="675"/>
      <c r="M100" s="675"/>
      <c r="N100" s="675"/>
      <c r="O100" s="675"/>
      <c r="P100" s="675"/>
      <c r="Q100" s="675"/>
      <c r="R100" s="675"/>
      <c r="S100" s="675"/>
      <c r="T100" s="675"/>
      <c r="U100" s="675"/>
      <c r="V100" s="675"/>
      <c r="W100" s="675"/>
      <c r="X100" s="675"/>
      <c r="Y100" s="675"/>
      <c r="Z100" s="675"/>
      <c r="AA100" s="675"/>
      <c r="AB100" s="676"/>
      <c r="AC100" s="676"/>
      <c r="AD100" s="677">
        <f t="shared" si="32"/>
        <v>0</v>
      </c>
      <c r="AE100" s="677"/>
      <c r="AF100" s="677">
        <f t="shared" si="33"/>
        <v>0</v>
      </c>
      <c r="AG100" s="677"/>
      <c r="AH100" s="676"/>
      <c r="AI100" s="676"/>
      <c r="AJ100" s="676"/>
      <c r="AK100" s="676"/>
      <c r="AL100" s="676"/>
      <c r="AM100" s="676"/>
      <c r="AN100" s="676"/>
      <c r="AO100" s="676"/>
      <c r="AP100" s="47"/>
      <c r="AQ100" s="47"/>
      <c r="AR100" s="47"/>
      <c r="AS100" s="47"/>
      <c r="AT100" s="47"/>
      <c r="AU100" s="47"/>
      <c r="AV100" s="47"/>
      <c r="AW100" s="47"/>
      <c r="AX100" s="47"/>
      <c r="AY100" s="47"/>
      <c r="AZ100" s="47"/>
      <c r="BA100" s="47"/>
      <c r="BB100" s="47"/>
      <c r="BC100" s="47"/>
      <c r="BD100" s="47"/>
      <c r="BE100" s="47"/>
      <c r="BF100" s="460"/>
      <c r="BG100" s="460"/>
      <c r="BH100" s="460"/>
      <c r="BI100" s="460"/>
    </row>
    <row r="101" spans="1:61" s="27" customFormat="1" ht="12.75" customHeight="1">
      <c r="A101" s="322"/>
      <c r="B101" s="322"/>
      <c r="C101" s="322"/>
      <c r="D101" s="322"/>
      <c r="E101" s="322"/>
      <c r="F101" s="675"/>
      <c r="G101" s="675"/>
      <c r="H101" s="675"/>
      <c r="I101" s="675"/>
      <c r="J101" s="675"/>
      <c r="K101" s="675"/>
      <c r="L101" s="675"/>
      <c r="M101" s="675"/>
      <c r="N101" s="675"/>
      <c r="O101" s="675"/>
      <c r="P101" s="675"/>
      <c r="Q101" s="675"/>
      <c r="R101" s="675"/>
      <c r="S101" s="675"/>
      <c r="T101" s="675"/>
      <c r="U101" s="675"/>
      <c r="V101" s="675"/>
      <c r="W101" s="675"/>
      <c r="X101" s="675"/>
      <c r="Y101" s="675"/>
      <c r="Z101" s="675"/>
      <c r="AA101" s="675"/>
      <c r="AB101" s="676"/>
      <c r="AC101" s="676"/>
      <c r="AD101" s="677">
        <f t="shared" si="32"/>
        <v>0</v>
      </c>
      <c r="AE101" s="677"/>
      <c r="AF101" s="677">
        <f t="shared" si="33"/>
        <v>0</v>
      </c>
      <c r="AG101" s="677"/>
      <c r="AH101" s="676"/>
      <c r="AI101" s="676"/>
      <c r="AJ101" s="676"/>
      <c r="AK101" s="676"/>
      <c r="AL101" s="676"/>
      <c r="AM101" s="676"/>
      <c r="AN101" s="676"/>
      <c r="AO101" s="676"/>
      <c r="AP101" s="47"/>
      <c r="AQ101" s="47"/>
      <c r="AR101" s="47"/>
      <c r="AS101" s="47"/>
      <c r="AT101" s="47"/>
      <c r="AU101" s="47"/>
      <c r="AV101" s="47"/>
      <c r="AW101" s="47"/>
      <c r="AX101" s="47"/>
      <c r="AY101" s="47"/>
      <c r="AZ101" s="47"/>
      <c r="BA101" s="47"/>
      <c r="BB101" s="47"/>
      <c r="BC101" s="47"/>
      <c r="BD101" s="47"/>
      <c r="BE101" s="47"/>
      <c r="BF101" s="460"/>
      <c r="BG101" s="460"/>
      <c r="BH101" s="460"/>
      <c r="BI101" s="460"/>
    </row>
    <row r="102" spans="1:61" s="27" customFormat="1" ht="12.75" customHeight="1">
      <c r="A102" s="322"/>
      <c r="B102" s="322"/>
      <c r="C102" s="322"/>
      <c r="D102" s="322"/>
      <c r="E102" s="322"/>
      <c r="F102" s="675"/>
      <c r="G102" s="675"/>
      <c r="H102" s="675"/>
      <c r="I102" s="675"/>
      <c r="J102" s="675"/>
      <c r="K102" s="675"/>
      <c r="L102" s="675"/>
      <c r="M102" s="675"/>
      <c r="N102" s="675"/>
      <c r="O102" s="675"/>
      <c r="P102" s="675"/>
      <c r="Q102" s="675"/>
      <c r="R102" s="675"/>
      <c r="S102" s="675"/>
      <c r="T102" s="675"/>
      <c r="U102" s="675"/>
      <c r="V102" s="675"/>
      <c r="W102" s="675"/>
      <c r="X102" s="675"/>
      <c r="Y102" s="675"/>
      <c r="Z102" s="675"/>
      <c r="AA102" s="675"/>
      <c r="AB102" s="676"/>
      <c r="AC102" s="676"/>
      <c r="AD102" s="677">
        <f t="shared" si="32"/>
        <v>0</v>
      </c>
      <c r="AE102" s="677"/>
      <c r="AF102" s="677">
        <f t="shared" si="33"/>
        <v>0</v>
      </c>
      <c r="AG102" s="677"/>
      <c r="AH102" s="676"/>
      <c r="AI102" s="676"/>
      <c r="AJ102" s="676"/>
      <c r="AK102" s="676"/>
      <c r="AL102" s="676"/>
      <c r="AM102" s="676"/>
      <c r="AN102" s="676"/>
      <c r="AO102" s="676"/>
      <c r="AP102" s="47"/>
      <c r="AQ102" s="47"/>
      <c r="AR102" s="47"/>
      <c r="AS102" s="47"/>
      <c r="AT102" s="47"/>
      <c r="AU102" s="47"/>
      <c r="AV102" s="47"/>
      <c r="AW102" s="47"/>
      <c r="AX102" s="47"/>
      <c r="AY102" s="47"/>
      <c r="AZ102" s="47"/>
      <c r="BA102" s="47"/>
      <c r="BB102" s="47"/>
      <c r="BC102" s="47"/>
      <c r="BD102" s="47"/>
      <c r="BE102" s="47"/>
      <c r="BF102" s="460"/>
      <c r="BG102" s="460"/>
      <c r="BH102" s="460"/>
      <c r="BI102" s="460"/>
    </row>
    <row r="103" spans="1:61" s="27" customFormat="1" ht="12.75" customHeight="1">
      <c r="A103" s="322"/>
      <c r="B103" s="322"/>
      <c r="C103" s="322"/>
      <c r="D103" s="322"/>
      <c r="E103" s="322"/>
      <c r="F103" s="675"/>
      <c r="G103" s="675"/>
      <c r="H103" s="675"/>
      <c r="I103" s="675"/>
      <c r="J103" s="675"/>
      <c r="K103" s="675"/>
      <c r="L103" s="675"/>
      <c r="M103" s="675"/>
      <c r="N103" s="675"/>
      <c r="O103" s="675"/>
      <c r="P103" s="675"/>
      <c r="Q103" s="675"/>
      <c r="R103" s="675"/>
      <c r="S103" s="675"/>
      <c r="T103" s="675"/>
      <c r="U103" s="675"/>
      <c r="V103" s="675"/>
      <c r="W103" s="675"/>
      <c r="X103" s="675"/>
      <c r="Y103" s="675"/>
      <c r="Z103" s="675"/>
      <c r="AA103" s="675"/>
      <c r="AB103" s="676"/>
      <c r="AC103" s="676"/>
      <c r="AD103" s="677">
        <f t="shared" si="32"/>
        <v>0</v>
      </c>
      <c r="AE103" s="677"/>
      <c r="AF103" s="677">
        <f t="shared" si="33"/>
        <v>0</v>
      </c>
      <c r="AG103" s="677"/>
      <c r="AH103" s="676"/>
      <c r="AI103" s="676"/>
      <c r="AJ103" s="676"/>
      <c r="AK103" s="676"/>
      <c r="AL103" s="676"/>
      <c r="AM103" s="676"/>
      <c r="AN103" s="676"/>
      <c r="AO103" s="676"/>
      <c r="AP103" s="47"/>
      <c r="AQ103" s="47"/>
      <c r="AR103" s="47"/>
      <c r="AS103" s="47"/>
      <c r="AT103" s="47"/>
      <c r="AU103" s="47"/>
      <c r="AV103" s="47"/>
      <c r="AW103" s="47"/>
      <c r="AX103" s="47"/>
      <c r="AY103" s="47"/>
      <c r="AZ103" s="47"/>
      <c r="BA103" s="47"/>
      <c r="BB103" s="47"/>
      <c r="BC103" s="47"/>
      <c r="BD103" s="47"/>
      <c r="BE103" s="47"/>
      <c r="BF103" s="460"/>
      <c r="BG103" s="460"/>
      <c r="BH103" s="460"/>
      <c r="BI103" s="460"/>
    </row>
    <row r="104" spans="1:61" s="27" customFormat="1" ht="12.75" customHeight="1">
      <c r="A104" s="322"/>
      <c r="B104" s="322"/>
      <c r="C104" s="322"/>
      <c r="D104" s="322"/>
      <c r="E104" s="322"/>
      <c r="F104" s="675"/>
      <c r="G104" s="675"/>
      <c r="H104" s="675"/>
      <c r="I104" s="675"/>
      <c r="J104" s="675"/>
      <c r="K104" s="675"/>
      <c r="L104" s="675"/>
      <c r="M104" s="675"/>
      <c r="N104" s="675"/>
      <c r="O104" s="675"/>
      <c r="P104" s="675"/>
      <c r="Q104" s="675"/>
      <c r="R104" s="675"/>
      <c r="S104" s="675"/>
      <c r="T104" s="675"/>
      <c r="U104" s="675"/>
      <c r="V104" s="675"/>
      <c r="W104" s="675"/>
      <c r="X104" s="675"/>
      <c r="Y104" s="675"/>
      <c r="Z104" s="675"/>
      <c r="AA104" s="675"/>
      <c r="AB104" s="676"/>
      <c r="AC104" s="676"/>
      <c r="AD104" s="677">
        <f t="shared" si="32"/>
        <v>0</v>
      </c>
      <c r="AE104" s="677"/>
      <c r="AF104" s="677">
        <f t="shared" si="33"/>
        <v>0</v>
      </c>
      <c r="AG104" s="677"/>
      <c r="AH104" s="676"/>
      <c r="AI104" s="676"/>
      <c r="AJ104" s="676"/>
      <c r="AK104" s="676"/>
      <c r="AL104" s="676"/>
      <c r="AM104" s="676"/>
      <c r="AN104" s="676"/>
      <c r="AO104" s="676"/>
      <c r="AP104" s="47"/>
      <c r="AQ104" s="47"/>
      <c r="AR104" s="47"/>
      <c r="AS104" s="47"/>
      <c r="AT104" s="47"/>
      <c r="AU104" s="47"/>
      <c r="AV104" s="47"/>
      <c r="AW104" s="47"/>
      <c r="AX104" s="47"/>
      <c r="AY104" s="47"/>
      <c r="AZ104" s="47"/>
      <c r="BA104" s="47"/>
      <c r="BB104" s="47"/>
      <c r="BC104" s="47"/>
      <c r="BD104" s="47"/>
      <c r="BE104" s="47"/>
      <c r="BF104" s="460"/>
      <c r="BG104" s="460"/>
      <c r="BH104" s="460"/>
      <c r="BI104" s="460"/>
    </row>
    <row r="105" spans="1:61" s="27" customFormat="1" ht="12.75" customHeight="1">
      <c r="A105" s="322"/>
      <c r="B105" s="322"/>
      <c r="C105" s="322"/>
      <c r="D105" s="322"/>
      <c r="E105" s="322"/>
      <c r="F105" s="675"/>
      <c r="G105" s="675"/>
      <c r="H105" s="675"/>
      <c r="I105" s="675"/>
      <c r="J105" s="675"/>
      <c r="K105" s="675"/>
      <c r="L105" s="675"/>
      <c r="M105" s="675"/>
      <c r="N105" s="675"/>
      <c r="O105" s="675"/>
      <c r="P105" s="675"/>
      <c r="Q105" s="675"/>
      <c r="R105" s="675"/>
      <c r="S105" s="675"/>
      <c r="T105" s="675"/>
      <c r="U105" s="675"/>
      <c r="V105" s="675"/>
      <c r="W105" s="675"/>
      <c r="X105" s="675"/>
      <c r="Y105" s="675"/>
      <c r="Z105" s="675"/>
      <c r="AA105" s="675"/>
      <c r="AB105" s="676"/>
      <c r="AC105" s="676"/>
      <c r="AD105" s="677">
        <f t="shared" si="32"/>
        <v>0</v>
      </c>
      <c r="AE105" s="677"/>
      <c r="AF105" s="677">
        <f t="shared" si="33"/>
        <v>0</v>
      </c>
      <c r="AG105" s="677"/>
      <c r="AH105" s="676"/>
      <c r="AI105" s="676"/>
      <c r="AJ105" s="676"/>
      <c r="AK105" s="676"/>
      <c r="AL105" s="676"/>
      <c r="AM105" s="676"/>
      <c r="AN105" s="676"/>
      <c r="AO105" s="676"/>
      <c r="AP105" s="47"/>
      <c r="AQ105" s="47"/>
      <c r="AR105" s="47"/>
      <c r="AS105" s="47"/>
      <c r="AT105" s="47"/>
      <c r="AU105" s="47"/>
      <c r="AV105" s="47"/>
      <c r="AW105" s="47"/>
      <c r="AX105" s="47"/>
      <c r="AY105" s="47"/>
      <c r="AZ105" s="47"/>
      <c r="BA105" s="47"/>
      <c r="BB105" s="47"/>
      <c r="BC105" s="47"/>
      <c r="BD105" s="47"/>
      <c r="BE105" s="47"/>
      <c r="BF105" s="460"/>
      <c r="BG105" s="460"/>
      <c r="BH105" s="460"/>
      <c r="BI105" s="460"/>
    </row>
    <row r="106" spans="1:61" s="27" customFormat="1" ht="12.75" customHeight="1">
      <c r="A106" s="322"/>
      <c r="B106" s="322"/>
      <c r="C106" s="322"/>
      <c r="D106" s="322"/>
      <c r="E106" s="322"/>
      <c r="F106" s="675"/>
      <c r="G106" s="675"/>
      <c r="H106" s="675"/>
      <c r="I106" s="675"/>
      <c r="J106" s="675"/>
      <c r="K106" s="675"/>
      <c r="L106" s="675"/>
      <c r="M106" s="675"/>
      <c r="N106" s="675"/>
      <c r="O106" s="675"/>
      <c r="P106" s="675"/>
      <c r="Q106" s="675"/>
      <c r="R106" s="675"/>
      <c r="S106" s="675"/>
      <c r="T106" s="675"/>
      <c r="U106" s="675"/>
      <c r="V106" s="675"/>
      <c r="W106" s="675"/>
      <c r="X106" s="675"/>
      <c r="Y106" s="675"/>
      <c r="Z106" s="675"/>
      <c r="AA106" s="675"/>
      <c r="AB106" s="676"/>
      <c r="AC106" s="676"/>
      <c r="AD106" s="677">
        <f t="shared" si="32"/>
        <v>0</v>
      </c>
      <c r="AE106" s="677"/>
      <c r="AF106" s="677">
        <f t="shared" si="33"/>
        <v>0</v>
      </c>
      <c r="AG106" s="677"/>
      <c r="AH106" s="676"/>
      <c r="AI106" s="676"/>
      <c r="AJ106" s="676"/>
      <c r="AK106" s="676"/>
      <c r="AL106" s="676"/>
      <c r="AM106" s="676"/>
      <c r="AN106" s="676"/>
      <c r="AO106" s="676"/>
      <c r="AP106" s="47"/>
      <c r="AQ106" s="47"/>
      <c r="AR106" s="47"/>
      <c r="AS106" s="47"/>
      <c r="AT106" s="47"/>
      <c r="AU106" s="47"/>
      <c r="AV106" s="47"/>
      <c r="AW106" s="47"/>
      <c r="AX106" s="47"/>
      <c r="AY106" s="47"/>
      <c r="AZ106" s="47"/>
      <c r="BA106" s="47"/>
      <c r="BB106" s="47"/>
      <c r="BC106" s="47"/>
      <c r="BD106" s="47"/>
      <c r="BE106" s="47"/>
      <c r="BF106" s="460"/>
      <c r="BG106" s="460"/>
      <c r="BH106" s="460"/>
      <c r="BI106" s="460"/>
    </row>
    <row r="107" spans="1:61" ht="12" customHeight="1">
      <c r="A107" s="678"/>
      <c r="B107" s="678"/>
      <c r="C107" s="678"/>
      <c r="D107" s="678"/>
      <c r="E107" s="678"/>
      <c r="F107" s="679" t="s">
        <v>101</v>
      </c>
      <c r="G107" s="679"/>
      <c r="H107" s="679"/>
      <c r="I107" s="679"/>
      <c r="J107" s="679"/>
      <c r="K107" s="679"/>
      <c r="L107" s="679"/>
      <c r="M107" s="679"/>
      <c r="N107" s="679"/>
      <c r="O107" s="679"/>
      <c r="P107" s="679"/>
      <c r="Q107" s="679"/>
      <c r="R107" s="679"/>
      <c r="S107" s="679"/>
      <c r="T107" s="679"/>
      <c r="U107" s="679"/>
      <c r="V107" s="679"/>
      <c r="W107" s="679"/>
      <c r="X107" s="679"/>
      <c r="Y107" s="679"/>
      <c r="Z107" s="679"/>
      <c r="AA107" s="679"/>
      <c r="AB107" s="680">
        <v>6</v>
      </c>
      <c r="AC107" s="680"/>
      <c r="AD107" s="677">
        <f t="shared" si="32"/>
        <v>0</v>
      </c>
      <c r="AE107" s="677"/>
      <c r="AF107" s="677">
        <f t="shared" si="33"/>
        <v>0</v>
      </c>
      <c r="AG107" s="677"/>
      <c r="AH107" s="680"/>
      <c r="AI107" s="680"/>
      <c r="AJ107" s="680"/>
      <c r="AK107" s="680"/>
      <c r="AL107" s="680"/>
      <c r="AM107" s="680"/>
      <c r="AN107" s="680"/>
      <c r="AO107" s="680"/>
      <c r="AP107" s="45"/>
      <c r="AQ107" s="45"/>
      <c r="AR107" s="45"/>
      <c r="AS107" s="45"/>
      <c r="AT107" s="45"/>
      <c r="AU107" s="45"/>
      <c r="AV107" s="45"/>
      <c r="AW107" s="45"/>
      <c r="AX107" s="45"/>
      <c r="AY107" s="45"/>
      <c r="AZ107" s="45"/>
      <c r="BA107" s="45"/>
      <c r="BB107" s="45">
        <v>6</v>
      </c>
      <c r="BC107" s="45"/>
      <c r="BD107" s="45"/>
      <c r="BE107" s="45"/>
      <c r="BF107" s="674" t="s">
        <v>17</v>
      </c>
      <c r="BG107" s="674"/>
      <c r="BH107" s="674"/>
      <c r="BI107" s="674"/>
    </row>
    <row r="108" spans="1:61" ht="12" customHeight="1">
      <c r="A108" s="678"/>
      <c r="B108" s="678"/>
      <c r="C108" s="678"/>
      <c r="D108" s="678"/>
      <c r="E108" s="678"/>
      <c r="F108" s="684" t="s">
        <v>102</v>
      </c>
      <c r="G108" s="684"/>
      <c r="H108" s="684"/>
      <c r="I108" s="684"/>
      <c r="J108" s="684"/>
      <c r="K108" s="684"/>
      <c r="L108" s="684"/>
      <c r="M108" s="684"/>
      <c r="N108" s="684"/>
      <c r="O108" s="684"/>
      <c r="P108" s="684"/>
      <c r="Q108" s="684"/>
      <c r="R108" s="684"/>
      <c r="S108" s="684"/>
      <c r="T108" s="684"/>
      <c r="U108" s="684"/>
      <c r="V108" s="684"/>
      <c r="W108" s="684"/>
      <c r="X108" s="684"/>
      <c r="Y108" s="684"/>
      <c r="Z108" s="684"/>
      <c r="AA108" s="684"/>
      <c r="AB108" s="680">
        <v>6</v>
      </c>
      <c r="AC108" s="680"/>
      <c r="AD108" s="677">
        <f t="shared" si="32"/>
        <v>0</v>
      </c>
      <c r="AE108" s="677"/>
      <c r="AF108" s="677">
        <f t="shared" si="33"/>
        <v>0</v>
      </c>
      <c r="AG108" s="677"/>
      <c r="AH108" s="680"/>
      <c r="AI108" s="680"/>
      <c r="AJ108" s="680"/>
      <c r="AK108" s="680"/>
      <c r="AL108" s="680"/>
      <c r="AM108" s="680"/>
      <c r="AN108" s="680"/>
      <c r="AO108" s="680"/>
      <c r="AP108" s="45"/>
      <c r="AQ108" s="45"/>
      <c r="AR108" s="45"/>
      <c r="AS108" s="45"/>
      <c r="AT108" s="45"/>
      <c r="AU108" s="45"/>
      <c r="AV108" s="45"/>
      <c r="AW108" s="45"/>
      <c r="AX108" s="45"/>
      <c r="AY108" s="45"/>
      <c r="AZ108" s="45"/>
      <c r="BA108" s="45"/>
      <c r="BB108" s="45"/>
      <c r="BC108" s="45"/>
      <c r="BD108" s="45">
        <v>6</v>
      </c>
      <c r="BE108" s="45"/>
      <c r="BF108" s="674" t="s">
        <v>17</v>
      </c>
      <c r="BG108" s="674"/>
      <c r="BH108" s="674"/>
      <c r="BI108" s="674"/>
    </row>
    <row r="109" spans="1:61" s="29" customFormat="1" ht="12" customHeight="1">
      <c r="A109" s="683" t="s">
        <v>103</v>
      </c>
      <c r="B109" s="683"/>
      <c r="C109" s="683"/>
      <c r="D109" s="683"/>
      <c r="E109" s="683"/>
      <c r="F109" s="683"/>
      <c r="G109" s="683"/>
      <c r="H109" s="683"/>
      <c r="I109" s="683"/>
      <c r="J109" s="683"/>
      <c r="K109" s="683"/>
      <c r="L109" s="683"/>
      <c r="M109" s="683"/>
      <c r="N109" s="683"/>
      <c r="O109" s="683"/>
      <c r="P109" s="683"/>
      <c r="Q109" s="683"/>
      <c r="R109" s="683"/>
      <c r="S109" s="683"/>
      <c r="T109" s="683"/>
      <c r="U109" s="683"/>
      <c r="V109" s="683"/>
      <c r="W109" s="683"/>
      <c r="X109" s="683"/>
      <c r="Y109" s="683"/>
      <c r="Z109" s="683"/>
      <c r="AA109" s="683"/>
      <c r="AB109" s="681">
        <f>AB99+AB95+AB52+AB43+AB24</f>
        <v>58</v>
      </c>
      <c r="AC109" s="681"/>
      <c r="AD109" s="681">
        <f>AD99+AD95+AD52+AD43+AD24</f>
        <v>1508</v>
      </c>
      <c r="AE109" s="681"/>
      <c r="AF109" s="681">
        <f>AF99+AF95+AF52+AF43+AF24</f>
        <v>864</v>
      </c>
      <c r="AG109" s="681"/>
      <c r="AH109" s="681">
        <f>AH99+AH95+AH52+AH43+AH24</f>
        <v>256</v>
      </c>
      <c r="AI109" s="681"/>
      <c r="AJ109" s="681">
        <f>AJ99+AJ95+AJ52+AJ43+AJ24</f>
        <v>608</v>
      </c>
      <c r="AK109" s="681"/>
      <c r="AL109" s="681">
        <f>AL99+AL95+AL52+AL43+AL24</f>
        <v>0</v>
      </c>
      <c r="AM109" s="681"/>
      <c r="AN109" s="681">
        <f>AN99+AN95+AN52+AN43+AN24</f>
        <v>644</v>
      </c>
      <c r="AO109" s="681"/>
      <c r="AP109" s="58">
        <f t="shared" ref="AP109:BE109" si="51">AP99+AP95+AP52+AP43+AP24</f>
        <v>16</v>
      </c>
      <c r="AQ109" s="58">
        <f t="shared" si="51"/>
        <v>16</v>
      </c>
      <c r="AR109" s="58">
        <f t="shared" si="51"/>
        <v>14</v>
      </c>
      <c r="AS109" s="58">
        <f t="shared" si="51"/>
        <v>14</v>
      </c>
      <c r="AT109" s="58">
        <f t="shared" si="51"/>
        <v>10</v>
      </c>
      <c r="AU109" s="58">
        <f t="shared" si="51"/>
        <v>10</v>
      </c>
      <c r="AV109" s="58">
        <f t="shared" si="51"/>
        <v>2</v>
      </c>
      <c r="AW109" s="58">
        <f t="shared" si="51"/>
        <v>2</v>
      </c>
      <c r="AX109" s="58">
        <f t="shared" si="51"/>
        <v>0</v>
      </c>
      <c r="AY109" s="58">
        <f t="shared" si="51"/>
        <v>0</v>
      </c>
      <c r="AZ109" s="58">
        <f t="shared" si="51"/>
        <v>2</v>
      </c>
      <c r="BA109" s="58">
        <f t="shared" si="51"/>
        <v>2</v>
      </c>
      <c r="BB109" s="58">
        <f t="shared" si="51"/>
        <v>6</v>
      </c>
      <c r="BC109" s="58">
        <f t="shared" si="51"/>
        <v>0</v>
      </c>
      <c r="BD109" s="58">
        <f t="shared" si="51"/>
        <v>8</v>
      </c>
      <c r="BE109" s="58">
        <f t="shared" si="51"/>
        <v>2</v>
      </c>
      <c r="BF109" s="682"/>
      <c r="BG109" s="682"/>
      <c r="BH109" s="682"/>
      <c r="BI109" s="682"/>
    </row>
    <row r="110" spans="1:61" ht="12" customHeight="1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1"/>
      <c r="AC110" s="31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3"/>
    </row>
    <row r="111" spans="1:61" ht="12" customHeight="1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5"/>
      <c r="AC111" s="35"/>
      <c r="AD111" s="36"/>
      <c r="AE111" s="36"/>
      <c r="AF111" s="36"/>
      <c r="AG111" s="36"/>
      <c r="AH111" s="36"/>
      <c r="AI111" s="36"/>
      <c r="AJ111" s="36"/>
      <c r="AK111" s="36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32"/>
      <c r="BA111" s="32"/>
      <c r="BB111" s="32"/>
      <c r="BC111" s="32"/>
      <c r="BD111" s="32"/>
      <c r="BE111" s="32"/>
      <c r="BF111" s="30"/>
    </row>
    <row r="112" spans="1:61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8"/>
      <c r="AB112" s="39"/>
      <c r="AC112" s="39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  <c r="AS112" s="40"/>
      <c r="AT112" s="40"/>
      <c r="AU112" s="40"/>
      <c r="AV112" s="40"/>
      <c r="AW112" s="40"/>
      <c r="AX112" s="40"/>
      <c r="AY112" s="40"/>
      <c r="AZ112" s="40"/>
      <c r="BA112" s="40"/>
      <c r="BB112" s="40"/>
      <c r="BC112" s="40"/>
      <c r="BD112" s="40"/>
      <c r="BE112" s="40"/>
      <c r="BF112" s="37"/>
    </row>
    <row r="113" spans="1:61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9"/>
      <c r="AC113" s="39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  <c r="AR113" s="40"/>
      <c r="AS113" s="40"/>
      <c r="AT113" s="40"/>
      <c r="AU113" s="40"/>
      <c r="AV113" s="40"/>
      <c r="AW113" s="40"/>
      <c r="AX113" s="40"/>
      <c r="AY113" s="40"/>
      <c r="AZ113" s="40"/>
      <c r="BA113" s="40"/>
      <c r="BB113" s="40"/>
      <c r="BC113" s="40"/>
      <c r="BD113" s="40"/>
      <c r="BE113" s="40"/>
      <c r="BF113" s="37"/>
    </row>
    <row r="114" spans="1:61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9"/>
      <c r="AC114" s="39"/>
      <c r="AD114" s="40"/>
      <c r="AE114" s="40"/>
      <c r="AF114" s="40"/>
      <c r="AG114" s="40"/>
      <c r="AH114" s="40"/>
      <c r="AI114" s="40"/>
      <c r="AJ114" s="40"/>
      <c r="AK114" s="40"/>
      <c r="BI114" s="41"/>
    </row>
    <row r="115" spans="1:61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9"/>
      <c r="AC115" s="39"/>
      <c r="AD115" s="40"/>
      <c r="AE115" s="40"/>
      <c r="AF115" s="40"/>
      <c r="AG115" s="40"/>
      <c r="AH115" s="40"/>
      <c r="AI115" s="40"/>
      <c r="AJ115" s="40"/>
      <c r="AK115" s="40"/>
    </row>
    <row r="116" spans="1:61" ht="15" customHeight="1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9"/>
      <c r="AC116" s="39"/>
      <c r="AD116" s="40"/>
      <c r="AE116" s="40"/>
      <c r="AF116" s="40"/>
      <c r="AG116" s="40"/>
      <c r="AH116" s="40"/>
      <c r="AI116" s="40"/>
      <c r="AJ116" s="40"/>
      <c r="AK116" s="40"/>
    </row>
    <row r="117" spans="1:61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9"/>
      <c r="AC117" s="39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40"/>
      <c r="AU117" s="40"/>
      <c r="AV117" s="40"/>
      <c r="AW117" s="40"/>
      <c r="AX117" s="40"/>
      <c r="AY117" s="40"/>
      <c r="AZ117" s="40"/>
      <c r="BA117" s="40"/>
      <c r="BB117" s="40"/>
      <c r="BC117" s="40"/>
      <c r="BD117" s="40"/>
      <c r="BE117" s="40"/>
      <c r="BF117" s="37"/>
    </row>
    <row r="118" spans="1:61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9"/>
      <c r="AC118" s="39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  <c r="AS118" s="40"/>
      <c r="AT118" s="40"/>
      <c r="AU118" s="40"/>
      <c r="AV118" s="40"/>
      <c r="AW118" s="40"/>
      <c r="AX118" s="40"/>
      <c r="AY118" s="40"/>
      <c r="AZ118" s="40"/>
      <c r="BA118" s="40"/>
      <c r="BB118" s="40"/>
      <c r="BC118" s="40"/>
      <c r="BD118" s="40"/>
      <c r="BE118" s="40"/>
      <c r="BF118" s="37"/>
    </row>
    <row r="119" spans="1:61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9"/>
      <c r="AC119" s="39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  <c r="AS119" s="40"/>
      <c r="AT119" s="40"/>
      <c r="AU119" s="40"/>
      <c r="AV119" s="40"/>
      <c r="AW119" s="40"/>
      <c r="AX119" s="40"/>
      <c r="AY119" s="40"/>
      <c r="AZ119" s="40"/>
      <c r="BA119" s="40"/>
      <c r="BB119" s="40"/>
      <c r="BC119" s="40"/>
      <c r="BD119" s="40"/>
      <c r="BE119" s="40"/>
      <c r="BF119" s="37"/>
    </row>
    <row r="120" spans="1:61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9"/>
      <c r="AC120" s="39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  <c r="AS120" s="40"/>
      <c r="AT120" s="40"/>
      <c r="AU120" s="40"/>
      <c r="AV120" s="40"/>
      <c r="AW120" s="40"/>
      <c r="AX120" s="40"/>
      <c r="AY120" s="40"/>
      <c r="AZ120" s="40"/>
      <c r="BA120" s="40"/>
      <c r="BB120" s="40"/>
      <c r="BC120" s="40"/>
      <c r="BD120" s="40"/>
      <c r="BE120" s="40"/>
      <c r="BF120" s="37"/>
    </row>
    <row r="121" spans="1:61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2"/>
      <c r="AC121" s="42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1"/>
    </row>
    <row r="122" spans="1:61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2"/>
      <c r="AC122" s="42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1"/>
    </row>
    <row r="123" spans="1:61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9"/>
      <c r="AC123" s="39"/>
      <c r="AD123" s="40"/>
      <c r="AE123" s="40"/>
      <c r="AF123" s="40"/>
      <c r="AG123" s="40"/>
      <c r="AH123" s="40"/>
      <c r="AI123" s="40"/>
    </row>
    <row r="124" spans="1:61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9"/>
      <c r="AC124" s="39"/>
      <c r="AD124" s="40"/>
      <c r="AE124" s="40"/>
      <c r="AF124" s="40"/>
      <c r="AG124" s="40"/>
      <c r="AH124" s="40"/>
      <c r="AI124" s="40"/>
    </row>
    <row r="125" spans="1:61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9"/>
      <c r="AC125" s="39"/>
      <c r="AD125" s="40"/>
      <c r="AE125" s="40"/>
      <c r="AF125" s="40"/>
      <c r="AG125" s="40"/>
      <c r="AH125" s="40"/>
      <c r="AI125" s="40"/>
    </row>
    <row r="126" spans="1:61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9"/>
      <c r="AC126" s="39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40"/>
      <c r="AY126" s="40"/>
      <c r="AZ126" s="40"/>
      <c r="BA126" s="40"/>
      <c r="BB126" s="40"/>
      <c r="BC126" s="40"/>
      <c r="BD126" s="40"/>
      <c r="BE126" s="40"/>
      <c r="BF126" s="37"/>
    </row>
    <row r="127" spans="1:61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  <c r="AQ127" s="40"/>
      <c r="AR127" s="40"/>
      <c r="AS127" s="40"/>
      <c r="AT127" s="40"/>
      <c r="AU127" s="40"/>
      <c r="AV127" s="40"/>
      <c r="AW127" s="40"/>
      <c r="AX127" s="40"/>
      <c r="AY127" s="40"/>
      <c r="AZ127" s="40"/>
      <c r="BA127" s="40"/>
      <c r="BB127" s="40"/>
      <c r="BC127" s="40"/>
      <c r="BD127" s="40"/>
      <c r="BE127" s="40"/>
      <c r="BF127" s="37"/>
    </row>
    <row r="128" spans="1:61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0"/>
      <c r="AX128" s="40"/>
      <c r="AY128" s="40"/>
      <c r="AZ128" s="40"/>
      <c r="BA128" s="40"/>
      <c r="BB128" s="40"/>
      <c r="BC128" s="40"/>
      <c r="BD128" s="40"/>
      <c r="BE128" s="40"/>
      <c r="BF128" s="37"/>
    </row>
    <row r="129" spans="1:58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  <c r="AX129" s="40"/>
      <c r="AY129" s="40"/>
      <c r="AZ129" s="40"/>
      <c r="BA129" s="40"/>
      <c r="BB129" s="40"/>
      <c r="BC129" s="40"/>
      <c r="BD129" s="40"/>
      <c r="BE129" s="40"/>
      <c r="BF129" s="37"/>
    </row>
    <row r="130" spans="1:58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  <c r="AS130" s="40"/>
      <c r="AT130" s="40"/>
      <c r="AU130" s="40"/>
      <c r="AV130" s="40"/>
      <c r="AW130" s="40"/>
      <c r="AX130" s="40"/>
      <c r="AY130" s="40"/>
      <c r="AZ130" s="40"/>
      <c r="BA130" s="40"/>
      <c r="BB130" s="40"/>
      <c r="BC130" s="40"/>
      <c r="BD130" s="40"/>
      <c r="BE130" s="40"/>
      <c r="BF130" s="37"/>
    </row>
    <row r="131" spans="1:58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  <c r="BC131" s="40"/>
      <c r="BD131" s="40"/>
      <c r="BE131" s="40"/>
      <c r="BF131" s="37"/>
    </row>
    <row r="132" spans="1:58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40"/>
      <c r="AT132" s="40"/>
      <c r="AU132" s="40"/>
      <c r="AV132" s="40"/>
      <c r="AW132" s="40"/>
      <c r="AX132" s="40"/>
      <c r="AY132" s="40"/>
      <c r="AZ132" s="40"/>
      <c r="BA132" s="40"/>
      <c r="BB132" s="40"/>
      <c r="BC132" s="40"/>
      <c r="BD132" s="40"/>
      <c r="BE132" s="40"/>
      <c r="BF132" s="37"/>
    </row>
    <row r="133" spans="1:58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9"/>
      <c r="AC133" s="39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0"/>
      <c r="AR133" s="40"/>
      <c r="AS133" s="40"/>
      <c r="AT133" s="40"/>
      <c r="AU133" s="40"/>
      <c r="AV133" s="40"/>
      <c r="AW133" s="40"/>
      <c r="AX133" s="40"/>
      <c r="AY133" s="40"/>
      <c r="AZ133" s="40"/>
      <c r="BA133" s="40"/>
      <c r="BB133" s="40"/>
      <c r="BC133" s="40"/>
      <c r="BD133" s="40"/>
      <c r="BE133" s="40"/>
      <c r="BF133" s="37"/>
    </row>
    <row r="134" spans="1:58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9"/>
      <c r="AC134" s="39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  <c r="AS134" s="40"/>
      <c r="AT134" s="40"/>
      <c r="AU134" s="40"/>
      <c r="AV134" s="40"/>
      <c r="AW134" s="40"/>
      <c r="AX134" s="40"/>
      <c r="AY134" s="40"/>
      <c r="AZ134" s="40"/>
      <c r="BA134" s="40"/>
      <c r="BB134" s="40"/>
      <c r="BC134" s="40"/>
      <c r="BD134" s="40"/>
      <c r="BE134" s="40"/>
      <c r="BF134" s="37"/>
    </row>
    <row r="135" spans="1:58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9"/>
      <c r="AC135" s="39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40"/>
      <c r="BC135" s="40"/>
      <c r="BD135" s="40"/>
      <c r="BE135" s="40"/>
      <c r="BF135" s="37"/>
    </row>
    <row r="136" spans="1:58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9"/>
      <c r="AC136" s="39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40"/>
      <c r="AY136" s="40"/>
      <c r="AZ136" s="40"/>
      <c r="BA136" s="40"/>
      <c r="BB136" s="40"/>
      <c r="BC136" s="40"/>
      <c r="BD136" s="40"/>
      <c r="BE136" s="40"/>
      <c r="BF136" s="37"/>
    </row>
    <row r="137" spans="1:58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41"/>
    </row>
    <row r="138" spans="1:58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41"/>
    </row>
    <row r="139" spans="1:58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41"/>
    </row>
    <row r="140" spans="1:58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41"/>
    </row>
    <row r="141" spans="1:58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41"/>
    </row>
    <row r="142" spans="1:58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41"/>
    </row>
    <row r="143" spans="1:58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9"/>
      <c r="AC143" s="39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  <c r="AQ143" s="40"/>
      <c r="AR143" s="40"/>
      <c r="AS143" s="40"/>
      <c r="AT143" s="40"/>
      <c r="AU143" s="40"/>
      <c r="AV143" s="40"/>
      <c r="AW143" s="40"/>
      <c r="AX143" s="40"/>
      <c r="AY143" s="40"/>
      <c r="AZ143" s="40"/>
      <c r="BA143" s="40"/>
      <c r="BB143" s="40"/>
      <c r="BC143" s="40"/>
      <c r="BD143" s="40"/>
      <c r="BE143" s="40"/>
      <c r="BF143" s="37"/>
    </row>
    <row r="144" spans="1:58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9"/>
      <c r="AC144" s="39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40"/>
      <c r="AY144" s="40"/>
      <c r="AZ144" s="40"/>
      <c r="BA144" s="40"/>
      <c r="BB144" s="40"/>
      <c r="BC144" s="40"/>
      <c r="BD144" s="40"/>
      <c r="BE144" s="40"/>
      <c r="BF144" s="37"/>
    </row>
    <row r="145" spans="1:58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9"/>
      <c r="AC145" s="39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40"/>
      <c r="BD145" s="40"/>
      <c r="BE145" s="40"/>
      <c r="BF145" s="37"/>
    </row>
    <row r="146" spans="1:58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9"/>
      <c r="AC146" s="39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  <c r="AY146" s="40"/>
      <c r="AZ146" s="40"/>
      <c r="BA146" s="40"/>
      <c r="BB146" s="40"/>
      <c r="BC146" s="40"/>
      <c r="BD146" s="40"/>
      <c r="BE146" s="40"/>
      <c r="BF146" s="37"/>
    </row>
    <row r="147" spans="1:58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41"/>
    </row>
    <row r="148" spans="1:58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9"/>
      <c r="AC148" s="39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  <c r="AO148" s="40"/>
      <c r="AP148" s="40"/>
      <c r="AQ148" s="40"/>
      <c r="AR148" s="40"/>
      <c r="AS148" s="40"/>
      <c r="AT148" s="40"/>
      <c r="AU148" s="40"/>
      <c r="AV148" s="40"/>
      <c r="AW148" s="40"/>
      <c r="AX148" s="40"/>
      <c r="AY148" s="40"/>
      <c r="AZ148" s="40"/>
      <c r="BA148" s="40"/>
      <c r="BB148" s="40"/>
      <c r="BC148" s="40"/>
      <c r="BD148" s="40"/>
      <c r="BE148" s="40"/>
      <c r="BF148" s="37"/>
    </row>
    <row r="149" spans="1:58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9"/>
      <c r="AC149" s="39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0"/>
      <c r="AV149" s="40"/>
      <c r="AW149" s="40"/>
      <c r="AX149" s="40"/>
      <c r="AY149" s="40"/>
      <c r="AZ149" s="40"/>
      <c r="BA149" s="40"/>
      <c r="BB149" s="40"/>
      <c r="BC149" s="40"/>
      <c r="BD149" s="40"/>
      <c r="BE149" s="40"/>
      <c r="BF149" s="37"/>
    </row>
    <row r="150" spans="1:58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9"/>
      <c r="AC150" s="39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  <c r="AO150" s="40"/>
      <c r="AP150" s="40"/>
      <c r="AQ150" s="40"/>
      <c r="AR150" s="40"/>
      <c r="AS150" s="40"/>
      <c r="AT150" s="40"/>
      <c r="AU150" s="40"/>
      <c r="AV150" s="40"/>
      <c r="AW150" s="40"/>
      <c r="AX150" s="40"/>
      <c r="AY150" s="40"/>
      <c r="AZ150" s="40"/>
      <c r="BA150" s="40"/>
      <c r="BB150" s="40"/>
      <c r="BC150" s="40"/>
      <c r="BD150" s="40"/>
      <c r="BE150" s="40"/>
      <c r="BF150" s="37"/>
    </row>
    <row r="151" spans="1:58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9"/>
      <c r="AC151" s="39"/>
      <c r="AD151" s="40"/>
      <c r="AE151" s="40"/>
      <c r="AF151" s="40"/>
      <c r="AG151" s="40"/>
      <c r="AH151" s="40"/>
      <c r="AI151" s="40"/>
      <c r="AJ151" s="40"/>
      <c r="AK151" s="40"/>
      <c r="AL151" s="40"/>
      <c r="AM151" s="40"/>
      <c r="AN151" s="40"/>
      <c r="AO151" s="40"/>
      <c r="AP151" s="40"/>
      <c r="AQ151" s="40"/>
      <c r="AR151" s="40"/>
      <c r="AS151" s="40"/>
      <c r="AT151" s="40"/>
      <c r="AU151" s="40"/>
      <c r="AV151" s="40"/>
      <c r="AW151" s="40"/>
      <c r="AX151" s="40"/>
      <c r="AY151" s="40"/>
      <c r="AZ151" s="40"/>
      <c r="BA151" s="40"/>
      <c r="BB151" s="40"/>
      <c r="BC151" s="40"/>
      <c r="BD151" s="40"/>
      <c r="BE151" s="40"/>
      <c r="BF151" s="37"/>
    </row>
    <row r="152" spans="1:58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9"/>
      <c r="AC152" s="39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  <c r="AN152" s="40"/>
      <c r="AO152" s="40"/>
      <c r="AP152" s="40"/>
      <c r="AQ152" s="40"/>
      <c r="AR152" s="40"/>
      <c r="AS152" s="40"/>
      <c r="AT152" s="40"/>
      <c r="AU152" s="40"/>
      <c r="AV152" s="40"/>
      <c r="AW152" s="40"/>
      <c r="AX152" s="40"/>
      <c r="AY152" s="40"/>
      <c r="AZ152" s="40"/>
      <c r="BA152" s="40"/>
      <c r="BB152" s="40"/>
      <c r="BC152" s="40"/>
      <c r="BD152" s="40"/>
      <c r="BE152" s="40"/>
      <c r="BF152" s="37"/>
    </row>
    <row r="153" spans="1:58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9"/>
      <c r="AC153" s="39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  <c r="AN153" s="40"/>
      <c r="AO153" s="40"/>
      <c r="AP153" s="40"/>
      <c r="AQ153" s="40"/>
      <c r="AR153" s="40"/>
      <c r="AS153" s="40"/>
      <c r="AT153" s="40"/>
      <c r="AU153" s="40"/>
      <c r="AV153" s="40"/>
      <c r="AW153" s="40"/>
      <c r="AX153" s="40"/>
      <c r="AY153" s="40"/>
      <c r="AZ153" s="40"/>
      <c r="BA153" s="40"/>
      <c r="BB153" s="40"/>
      <c r="BC153" s="40"/>
      <c r="BD153" s="40"/>
      <c r="BE153" s="40"/>
      <c r="BF153" s="37"/>
    </row>
    <row r="154" spans="1:58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9"/>
      <c r="AC154" s="39"/>
      <c r="AD154" s="40"/>
      <c r="AE154" s="40"/>
      <c r="AF154" s="40"/>
      <c r="AG154" s="40"/>
      <c r="AH154" s="40"/>
      <c r="AI154" s="40"/>
      <c r="AJ154" s="40"/>
      <c r="AK154" s="40"/>
      <c r="AL154" s="40"/>
      <c r="AM154" s="40"/>
      <c r="AN154" s="40"/>
      <c r="AO154" s="40"/>
      <c r="AP154" s="40"/>
      <c r="AQ154" s="40"/>
      <c r="AR154" s="40"/>
      <c r="AS154" s="40"/>
      <c r="AT154" s="40"/>
      <c r="AU154" s="40"/>
      <c r="AV154" s="40"/>
      <c r="AW154" s="40"/>
      <c r="AX154" s="40"/>
      <c r="AY154" s="40"/>
      <c r="AZ154" s="40"/>
      <c r="BA154" s="40"/>
      <c r="BB154" s="40"/>
      <c r="BC154" s="40"/>
      <c r="BD154" s="40"/>
      <c r="BE154" s="40"/>
      <c r="BF154" s="37"/>
    </row>
    <row r="155" spans="1:58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9"/>
      <c r="AC155" s="39"/>
      <c r="AD155" s="40"/>
      <c r="AE155" s="40"/>
      <c r="AF155" s="40"/>
      <c r="AG155" s="40"/>
      <c r="AH155" s="40"/>
      <c r="AI155" s="40"/>
      <c r="AJ155" s="40"/>
      <c r="AK155" s="40"/>
      <c r="AL155" s="40"/>
      <c r="AM155" s="40"/>
      <c r="AN155" s="40"/>
      <c r="AO155" s="40"/>
      <c r="AP155" s="40"/>
      <c r="AQ155" s="40"/>
      <c r="AR155" s="40"/>
      <c r="AS155" s="40"/>
      <c r="AT155" s="40"/>
      <c r="AU155" s="40"/>
      <c r="AV155" s="40"/>
      <c r="AW155" s="40"/>
      <c r="AX155" s="40"/>
      <c r="AY155" s="40"/>
      <c r="AZ155" s="40"/>
      <c r="BA155" s="40"/>
      <c r="BB155" s="40"/>
      <c r="BC155" s="40"/>
      <c r="BD155" s="40"/>
      <c r="BE155" s="40"/>
      <c r="BF155" s="37"/>
    </row>
    <row r="156" spans="1:58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9"/>
      <c r="AC156" s="39"/>
      <c r="AD156" s="40"/>
      <c r="AE156" s="40"/>
      <c r="AF156" s="40"/>
      <c r="AG156" s="40"/>
      <c r="AH156" s="40"/>
      <c r="AI156" s="40"/>
      <c r="AJ156" s="40"/>
      <c r="AK156" s="40"/>
      <c r="AL156" s="40"/>
      <c r="AM156" s="40"/>
      <c r="AN156" s="40"/>
      <c r="AO156" s="40"/>
      <c r="AP156" s="40"/>
      <c r="AQ156" s="40"/>
      <c r="AR156" s="40"/>
      <c r="AS156" s="40"/>
      <c r="AT156" s="40"/>
      <c r="AU156" s="40"/>
      <c r="AV156" s="40"/>
      <c r="AW156" s="40"/>
      <c r="AX156" s="40"/>
      <c r="AY156" s="40"/>
      <c r="AZ156" s="40"/>
      <c r="BA156" s="40"/>
      <c r="BB156" s="40"/>
      <c r="BC156" s="40"/>
      <c r="BD156" s="40"/>
      <c r="BE156" s="40"/>
      <c r="BF156" s="37"/>
    </row>
    <row r="157" spans="1:58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9"/>
      <c r="AC157" s="39"/>
      <c r="AD157" s="40"/>
      <c r="AE157" s="40"/>
      <c r="AF157" s="40"/>
      <c r="AG157" s="40"/>
      <c r="AH157" s="40"/>
      <c r="AI157" s="40"/>
      <c r="AJ157" s="40"/>
      <c r="AK157" s="40"/>
      <c r="AL157" s="40"/>
      <c r="AM157" s="40"/>
      <c r="AN157" s="40"/>
      <c r="AO157" s="40"/>
      <c r="AP157" s="40"/>
      <c r="AQ157" s="40"/>
      <c r="AR157" s="40"/>
      <c r="AS157" s="40"/>
      <c r="AT157" s="40"/>
      <c r="AU157" s="40"/>
      <c r="AV157" s="40"/>
      <c r="AW157" s="40"/>
      <c r="AX157" s="40"/>
      <c r="AY157" s="40"/>
      <c r="AZ157" s="40"/>
      <c r="BA157" s="40"/>
      <c r="BB157" s="40"/>
      <c r="BC157" s="40"/>
      <c r="BD157" s="40"/>
      <c r="BE157" s="40"/>
      <c r="BF157" s="37"/>
    </row>
    <row r="158" spans="1:58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9"/>
      <c r="AC158" s="39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  <c r="AN158" s="40"/>
      <c r="AO158" s="40"/>
      <c r="AP158" s="40"/>
      <c r="AQ158" s="40"/>
      <c r="AR158" s="40"/>
      <c r="AS158" s="40"/>
      <c r="AT158" s="40"/>
      <c r="AU158" s="40"/>
      <c r="AV158" s="40"/>
      <c r="AW158" s="40"/>
      <c r="AX158" s="40"/>
      <c r="AY158" s="40"/>
      <c r="AZ158" s="40"/>
      <c r="BA158" s="40"/>
      <c r="BB158" s="40"/>
      <c r="BC158" s="40"/>
      <c r="BD158" s="40"/>
      <c r="BE158" s="40"/>
      <c r="BF158" s="37"/>
    </row>
    <row r="159" spans="1:58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9"/>
      <c r="AC159" s="39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  <c r="AN159" s="40"/>
      <c r="AO159" s="40"/>
      <c r="AP159" s="40"/>
      <c r="AQ159" s="40"/>
      <c r="AR159" s="40"/>
      <c r="AS159" s="40"/>
      <c r="AT159" s="40"/>
      <c r="AU159" s="40"/>
      <c r="AV159" s="40"/>
      <c r="AW159" s="40"/>
      <c r="AX159" s="40"/>
      <c r="AY159" s="40"/>
      <c r="AZ159" s="40"/>
      <c r="BA159" s="40"/>
      <c r="BB159" s="40"/>
      <c r="BC159" s="40"/>
      <c r="BD159" s="40"/>
      <c r="BE159" s="40"/>
      <c r="BF159" s="37"/>
    </row>
    <row r="160" spans="1:58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9"/>
      <c r="AC160" s="39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  <c r="AN160" s="40"/>
      <c r="AO160" s="40"/>
      <c r="AP160" s="40"/>
      <c r="AQ160" s="40"/>
      <c r="AR160" s="40"/>
      <c r="AS160" s="40"/>
      <c r="AT160" s="40"/>
      <c r="AU160" s="40"/>
      <c r="AV160" s="40"/>
      <c r="AW160" s="40"/>
      <c r="AX160" s="40"/>
      <c r="AY160" s="40"/>
      <c r="AZ160" s="40"/>
      <c r="BA160" s="40"/>
      <c r="BB160" s="40"/>
      <c r="BC160" s="40"/>
      <c r="BD160" s="40"/>
      <c r="BE160" s="40"/>
      <c r="BF160" s="37"/>
    </row>
    <row r="161" spans="1:58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9"/>
      <c r="AC161" s="39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  <c r="AN161" s="40"/>
      <c r="AO161" s="40"/>
      <c r="AP161" s="40"/>
      <c r="AQ161" s="40"/>
      <c r="AR161" s="40"/>
      <c r="AS161" s="40"/>
      <c r="AT161" s="40"/>
      <c r="AU161" s="40"/>
      <c r="AV161" s="40"/>
      <c r="AW161" s="40"/>
      <c r="AX161" s="40"/>
      <c r="AY161" s="40"/>
      <c r="AZ161" s="40"/>
      <c r="BA161" s="40"/>
      <c r="BB161" s="40"/>
      <c r="BC161" s="40"/>
      <c r="BD161" s="40"/>
      <c r="BE161" s="40"/>
      <c r="BF161" s="37"/>
    </row>
    <row r="162" spans="1:58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9"/>
      <c r="AC162" s="39"/>
      <c r="AD162" s="40"/>
      <c r="AE162" s="40"/>
      <c r="AF162" s="40"/>
      <c r="AG162" s="40"/>
      <c r="AH162" s="40"/>
      <c r="AI162" s="40"/>
      <c r="AJ162" s="40"/>
      <c r="AK162" s="40"/>
      <c r="AL162" s="40"/>
      <c r="AM162" s="40"/>
      <c r="AN162" s="40"/>
      <c r="AO162" s="40"/>
      <c r="AP162" s="40"/>
      <c r="AQ162" s="40"/>
      <c r="AR162" s="40"/>
      <c r="AS162" s="40"/>
      <c r="AT162" s="40"/>
      <c r="AU162" s="40"/>
      <c r="AV162" s="40"/>
      <c r="AW162" s="40"/>
      <c r="AX162" s="40"/>
      <c r="AY162" s="40"/>
      <c r="AZ162" s="40"/>
      <c r="BA162" s="40"/>
      <c r="BB162" s="40"/>
      <c r="BC162" s="40"/>
      <c r="BD162" s="40"/>
      <c r="BE162" s="40"/>
      <c r="BF162" s="37"/>
    </row>
    <row r="163" spans="1:58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9"/>
      <c r="AC163" s="39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  <c r="AN163" s="40"/>
      <c r="AO163" s="40"/>
      <c r="AP163" s="40"/>
      <c r="AQ163" s="40"/>
      <c r="AR163" s="40"/>
      <c r="AS163" s="40"/>
      <c r="AT163" s="40"/>
      <c r="AU163" s="40"/>
      <c r="AV163" s="40"/>
      <c r="AW163" s="40"/>
      <c r="AX163" s="40"/>
      <c r="AY163" s="40"/>
      <c r="AZ163" s="40"/>
      <c r="BA163" s="40"/>
      <c r="BB163" s="40"/>
      <c r="BC163" s="40"/>
      <c r="BD163" s="40"/>
      <c r="BE163" s="40"/>
      <c r="BF163" s="37"/>
    </row>
    <row r="164" spans="1:58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9"/>
      <c r="AC164" s="39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  <c r="AN164" s="40"/>
      <c r="AO164" s="40"/>
      <c r="AP164" s="40"/>
      <c r="AQ164" s="40"/>
      <c r="AR164" s="40"/>
      <c r="AS164" s="40"/>
      <c r="AT164" s="40"/>
      <c r="AU164" s="40"/>
      <c r="AV164" s="40"/>
      <c r="AW164" s="40"/>
      <c r="AX164" s="40"/>
      <c r="AY164" s="40"/>
      <c r="AZ164" s="40"/>
      <c r="BA164" s="40"/>
      <c r="BB164" s="40"/>
      <c r="BC164" s="40"/>
      <c r="BD164" s="40"/>
      <c r="BE164" s="40"/>
      <c r="BF164" s="37"/>
    </row>
    <row r="165" spans="1:58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9"/>
      <c r="AC165" s="39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37"/>
    </row>
    <row r="166" spans="1:58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9"/>
      <c r="AC166" s="39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  <c r="AN166" s="40"/>
      <c r="AO166" s="40"/>
      <c r="AP166" s="40"/>
      <c r="AQ166" s="40"/>
      <c r="AR166" s="40"/>
      <c r="AS166" s="40"/>
      <c r="AT166" s="40"/>
      <c r="AU166" s="40"/>
      <c r="AV166" s="40"/>
      <c r="AW166" s="40"/>
      <c r="AX166" s="40"/>
      <c r="AY166" s="40"/>
      <c r="AZ166" s="40"/>
      <c r="BA166" s="40"/>
      <c r="BB166" s="40"/>
      <c r="BC166" s="40"/>
      <c r="BD166" s="40"/>
      <c r="BE166" s="40"/>
      <c r="BF166" s="37"/>
    </row>
    <row r="167" spans="1:58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9"/>
      <c r="AC167" s="39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37"/>
    </row>
    <row r="168" spans="1:58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  <c r="AB168" s="42"/>
      <c r="AC168" s="42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  <c r="BF168" s="41"/>
    </row>
  </sheetData>
  <mergeCells count="953">
    <mergeCell ref="A5:L5"/>
    <mergeCell ref="AU5:BI5"/>
    <mergeCell ref="AU6:BI6"/>
    <mergeCell ref="A7:O7"/>
    <mergeCell ref="U7:AO7"/>
    <mergeCell ref="AU7:BI7"/>
    <mergeCell ref="B1:BH1"/>
    <mergeCell ref="AT2:BI2"/>
    <mergeCell ref="V3:AJ3"/>
    <mergeCell ref="A4:O4"/>
    <mergeCell ref="V4:AJ4"/>
    <mergeCell ref="AU4:BI4"/>
    <mergeCell ref="AU8:BI8"/>
    <mergeCell ref="A9:A11"/>
    <mergeCell ref="B9:E9"/>
    <mergeCell ref="F9:I9"/>
    <mergeCell ref="J9:J11"/>
    <mergeCell ref="K9:M9"/>
    <mergeCell ref="N9:N11"/>
    <mergeCell ref="O9:R9"/>
    <mergeCell ref="S9:V9"/>
    <mergeCell ref="W9:W11"/>
    <mergeCell ref="BG9:BG11"/>
    <mergeCell ref="BH9:BH11"/>
    <mergeCell ref="BI9:BI11"/>
    <mergeCell ref="AO9:AR9"/>
    <mergeCell ref="AS9:AV9"/>
    <mergeCell ref="AW9:AW11"/>
    <mergeCell ref="AX9:BA9"/>
    <mergeCell ref="BB9:BB11"/>
    <mergeCell ref="BC9:BC11"/>
    <mergeCell ref="B18:G18"/>
    <mergeCell ref="I18:L18"/>
    <mergeCell ref="N18:Q18"/>
    <mergeCell ref="T18:W18"/>
    <mergeCell ref="AF18:AJ18"/>
    <mergeCell ref="AL18:AP18"/>
    <mergeCell ref="BD9:BD11"/>
    <mergeCell ref="BE9:BE11"/>
    <mergeCell ref="BF9:BF11"/>
    <mergeCell ref="X9:Z9"/>
    <mergeCell ref="AA9:AA11"/>
    <mergeCell ref="AB9:AE9"/>
    <mergeCell ref="AF9:AI9"/>
    <mergeCell ref="AJ9:AM9"/>
    <mergeCell ref="AN9:AN11"/>
    <mergeCell ref="AZ19:BA19"/>
    <mergeCell ref="A21:C23"/>
    <mergeCell ref="D21:E23"/>
    <mergeCell ref="F21:AA23"/>
    <mergeCell ref="AB21:AC23"/>
    <mergeCell ref="AD21:AO22"/>
    <mergeCell ref="AP21:BE21"/>
    <mergeCell ref="AD23:AE23"/>
    <mergeCell ref="AF23:AG23"/>
    <mergeCell ref="AH23:AI23"/>
    <mergeCell ref="O19:P19"/>
    <mergeCell ref="U19:V19"/>
    <mergeCell ref="AA19:AB19"/>
    <mergeCell ref="AG19:AH19"/>
    <mergeCell ref="AM19:AN19"/>
    <mergeCell ref="AS19:AT19"/>
    <mergeCell ref="AJ23:AK23"/>
    <mergeCell ref="AL23:AM23"/>
    <mergeCell ref="AN23:AO23"/>
    <mergeCell ref="BF21:BI23"/>
    <mergeCell ref="AP22:AQ22"/>
    <mergeCell ref="AR22:AS22"/>
    <mergeCell ref="AT22:AU22"/>
    <mergeCell ref="AV22:AW22"/>
    <mergeCell ref="AX22:AY22"/>
    <mergeCell ref="AZ22:BA22"/>
    <mergeCell ref="BB22:BC22"/>
    <mergeCell ref="BD22:BE22"/>
    <mergeCell ref="AN25:AO25"/>
    <mergeCell ref="BF25:BI25"/>
    <mergeCell ref="A24:AA24"/>
    <mergeCell ref="AB24:AC24"/>
    <mergeCell ref="AD24:AE24"/>
    <mergeCell ref="AF24:AG24"/>
    <mergeCell ref="AH24:AI24"/>
    <mergeCell ref="AJ24:AK24"/>
    <mergeCell ref="AL24:AM24"/>
    <mergeCell ref="AN24:AO24"/>
    <mergeCell ref="BF24:BI24"/>
    <mergeCell ref="AD26:AE26"/>
    <mergeCell ref="AF26:AG26"/>
    <mergeCell ref="AH26:AI26"/>
    <mergeCell ref="AJ26:AK26"/>
    <mergeCell ref="AL26:AM26"/>
    <mergeCell ref="A25:AA25"/>
    <mergeCell ref="AB25:AC25"/>
    <mergeCell ref="AD25:AE25"/>
    <mergeCell ref="AF25:AG25"/>
    <mergeCell ref="AH25:AI25"/>
    <mergeCell ref="AJ25:AK25"/>
    <mergeCell ref="AL25:AM25"/>
    <mergeCell ref="A30:C30"/>
    <mergeCell ref="D30:E30"/>
    <mergeCell ref="F30:AA30"/>
    <mergeCell ref="AB30:AC30"/>
    <mergeCell ref="AD30:AE30"/>
    <mergeCell ref="AF30:AG30"/>
    <mergeCell ref="AH30:AI30"/>
    <mergeCell ref="AN26:AO26"/>
    <mergeCell ref="BF26:BI26"/>
    <mergeCell ref="A27:C27"/>
    <mergeCell ref="D27:E27"/>
    <mergeCell ref="F27:AA27"/>
    <mergeCell ref="AB27:AC27"/>
    <mergeCell ref="AD27:AE27"/>
    <mergeCell ref="AF27:AG27"/>
    <mergeCell ref="AH27:AI27"/>
    <mergeCell ref="AJ27:AK27"/>
    <mergeCell ref="AL27:AM27"/>
    <mergeCell ref="AN27:AO27"/>
    <mergeCell ref="BF27:BI27"/>
    <mergeCell ref="A26:C26"/>
    <mergeCell ref="D26:E26"/>
    <mergeCell ref="F26:AA26"/>
    <mergeCell ref="AB26:AC26"/>
    <mergeCell ref="AJ28:AK28"/>
    <mergeCell ref="AL28:AM28"/>
    <mergeCell ref="AN28:AO28"/>
    <mergeCell ref="BF28:BI28"/>
    <mergeCell ref="A29:C29"/>
    <mergeCell ref="D29:E29"/>
    <mergeCell ref="F29:AA29"/>
    <mergeCell ref="AB29:AC29"/>
    <mergeCell ref="AD29:AE29"/>
    <mergeCell ref="AF29:AG29"/>
    <mergeCell ref="A28:C28"/>
    <mergeCell ref="D28:E28"/>
    <mergeCell ref="F28:AA28"/>
    <mergeCell ref="AB28:AC28"/>
    <mergeCell ref="AD28:AE28"/>
    <mergeCell ref="AF28:AG28"/>
    <mergeCell ref="AH28:AI28"/>
    <mergeCell ref="AJ30:AK30"/>
    <mergeCell ref="AL30:AM30"/>
    <mergeCell ref="AN30:AO30"/>
    <mergeCell ref="BF30:BI30"/>
    <mergeCell ref="AH29:AI29"/>
    <mergeCell ref="AJ29:AK29"/>
    <mergeCell ref="AL29:AM29"/>
    <mergeCell ref="AN29:AO29"/>
    <mergeCell ref="BF29:BI29"/>
    <mergeCell ref="A32:C32"/>
    <mergeCell ref="D32:E32"/>
    <mergeCell ref="F32:AA32"/>
    <mergeCell ref="AB32:AC32"/>
    <mergeCell ref="AD32:AE32"/>
    <mergeCell ref="A31:C31"/>
    <mergeCell ref="D31:E31"/>
    <mergeCell ref="F31:AA31"/>
    <mergeCell ref="AB31:AC31"/>
    <mergeCell ref="AD31:AE31"/>
    <mergeCell ref="AF32:AG32"/>
    <mergeCell ref="AH32:AI32"/>
    <mergeCell ref="AJ32:AK32"/>
    <mergeCell ref="AL32:AM32"/>
    <mergeCell ref="AN32:AO32"/>
    <mergeCell ref="BF32:BI32"/>
    <mergeCell ref="AH31:AI31"/>
    <mergeCell ref="AJ31:AK31"/>
    <mergeCell ref="AL31:AM31"/>
    <mergeCell ref="AN31:AO31"/>
    <mergeCell ref="BF31:BI31"/>
    <mergeCell ref="AF31:AG31"/>
    <mergeCell ref="A34:C34"/>
    <mergeCell ref="D34:E34"/>
    <mergeCell ref="F34:AA34"/>
    <mergeCell ref="AB34:AC34"/>
    <mergeCell ref="AD34:AE34"/>
    <mergeCell ref="A33:C33"/>
    <mergeCell ref="D33:E33"/>
    <mergeCell ref="F33:AA33"/>
    <mergeCell ref="AB33:AC33"/>
    <mergeCell ref="AD33:AE33"/>
    <mergeCell ref="AF34:AG34"/>
    <mergeCell ref="AH34:AI34"/>
    <mergeCell ref="AJ34:AK34"/>
    <mergeCell ref="AL34:AM34"/>
    <mergeCell ref="AN34:AO34"/>
    <mergeCell ref="BF34:BI34"/>
    <mergeCell ref="AH33:AI33"/>
    <mergeCell ref="AJ33:AK33"/>
    <mergeCell ref="AL33:AM33"/>
    <mergeCell ref="AN33:AO33"/>
    <mergeCell ref="BF33:BI33"/>
    <mergeCell ref="AF33:AG33"/>
    <mergeCell ref="A40:C40"/>
    <mergeCell ref="AF36:AG36"/>
    <mergeCell ref="AH36:AI36"/>
    <mergeCell ref="AJ36:AK36"/>
    <mergeCell ref="AL36:AM36"/>
    <mergeCell ref="AN36:AO36"/>
    <mergeCell ref="BF36:BI36"/>
    <mergeCell ref="AH35:AI35"/>
    <mergeCell ref="AJ35:AK35"/>
    <mergeCell ref="AL35:AM35"/>
    <mergeCell ref="AN35:AO35"/>
    <mergeCell ref="BF35:BI35"/>
    <mergeCell ref="AF35:AG35"/>
    <mergeCell ref="A36:C36"/>
    <mergeCell ref="D36:E36"/>
    <mergeCell ref="F36:AA36"/>
    <mergeCell ref="AB36:AC36"/>
    <mergeCell ref="AD36:AE36"/>
    <mergeCell ref="A35:C35"/>
    <mergeCell ref="D35:E35"/>
    <mergeCell ref="F35:AA35"/>
    <mergeCell ref="AB35:AC35"/>
    <mergeCell ref="AD35:AE35"/>
    <mergeCell ref="AF41:AG42"/>
    <mergeCell ref="AL37:AM37"/>
    <mergeCell ref="AN37:AO37"/>
    <mergeCell ref="BF37:BI37"/>
    <mergeCell ref="A38:C38"/>
    <mergeCell ref="D38:E38"/>
    <mergeCell ref="F38:AA38"/>
    <mergeCell ref="AB38:AC40"/>
    <mergeCell ref="AD38:AE40"/>
    <mergeCell ref="AF38:AG40"/>
    <mergeCell ref="AH38:AI40"/>
    <mergeCell ref="A37:AA37"/>
    <mergeCell ref="AB37:AC37"/>
    <mergeCell ref="AD37:AE37"/>
    <mergeCell ref="AF37:AG37"/>
    <mergeCell ref="AH37:AI37"/>
    <mergeCell ref="AJ37:AK37"/>
    <mergeCell ref="AJ38:AK40"/>
    <mergeCell ref="AL38:AM40"/>
    <mergeCell ref="AN38:AO40"/>
    <mergeCell ref="BF38:BI40"/>
    <mergeCell ref="A39:C39"/>
    <mergeCell ref="D39:E39"/>
    <mergeCell ref="F39:AA39"/>
    <mergeCell ref="F46:AA46"/>
    <mergeCell ref="D40:E40"/>
    <mergeCell ref="F40:AA40"/>
    <mergeCell ref="BF41:BI42"/>
    <mergeCell ref="A42:C42"/>
    <mergeCell ref="D42:E42"/>
    <mergeCell ref="F42:AA42"/>
    <mergeCell ref="A43:AA43"/>
    <mergeCell ref="AB43:AC43"/>
    <mergeCell ref="AD43:AE43"/>
    <mergeCell ref="AF43:AG43"/>
    <mergeCell ref="AH43:AI43"/>
    <mergeCell ref="AJ43:AK43"/>
    <mergeCell ref="AH41:AI42"/>
    <mergeCell ref="AJ41:AK42"/>
    <mergeCell ref="AL41:AM42"/>
    <mergeCell ref="AN41:AO42"/>
    <mergeCell ref="BD41:BD42"/>
    <mergeCell ref="BE41:BE42"/>
    <mergeCell ref="A41:C41"/>
    <mergeCell ref="D41:E41"/>
    <mergeCell ref="F41:AA41"/>
    <mergeCell ref="AB41:AC42"/>
    <mergeCell ref="AD41:AE42"/>
    <mergeCell ref="AL43:AM43"/>
    <mergeCell ref="AN43:AO43"/>
    <mergeCell ref="BF43:BI43"/>
    <mergeCell ref="A44:AA44"/>
    <mergeCell ref="AB44:AC44"/>
    <mergeCell ref="AD44:AE44"/>
    <mergeCell ref="AF44:AG44"/>
    <mergeCell ref="AH44:AI44"/>
    <mergeCell ref="AJ44:AK44"/>
    <mergeCell ref="AL44:AM44"/>
    <mergeCell ref="AN44:AO44"/>
    <mergeCell ref="BF44:BI44"/>
    <mergeCell ref="AB46:AC47"/>
    <mergeCell ref="AD46:AE47"/>
    <mergeCell ref="AF46:AG47"/>
    <mergeCell ref="AH46:AI47"/>
    <mergeCell ref="BF46:BI47"/>
    <mergeCell ref="A45:C45"/>
    <mergeCell ref="D45:E45"/>
    <mergeCell ref="F45:AA45"/>
    <mergeCell ref="AB45:AC45"/>
    <mergeCell ref="AD45:AE45"/>
    <mergeCell ref="AF45:AG45"/>
    <mergeCell ref="AH45:AI45"/>
    <mergeCell ref="AJ45:AK45"/>
    <mergeCell ref="AJ46:AK47"/>
    <mergeCell ref="AL46:AM47"/>
    <mergeCell ref="AN46:AO47"/>
    <mergeCell ref="A47:C47"/>
    <mergeCell ref="D47:E47"/>
    <mergeCell ref="F47:AA47"/>
    <mergeCell ref="AL45:AM45"/>
    <mergeCell ref="AN45:AO45"/>
    <mergeCell ref="BF45:BI45"/>
    <mergeCell ref="A46:C46"/>
    <mergeCell ref="D46:E46"/>
    <mergeCell ref="AH48:AI48"/>
    <mergeCell ref="AJ48:AK48"/>
    <mergeCell ref="AL48:AM48"/>
    <mergeCell ref="AN48:AO48"/>
    <mergeCell ref="BF48:BI48"/>
    <mergeCell ref="A49:AA49"/>
    <mergeCell ref="AB49:AC49"/>
    <mergeCell ref="AD49:AE49"/>
    <mergeCell ref="AF49:AG49"/>
    <mergeCell ref="AH49:AI49"/>
    <mergeCell ref="A48:C48"/>
    <mergeCell ref="D48:E48"/>
    <mergeCell ref="F48:AA48"/>
    <mergeCell ref="AB48:AC48"/>
    <mergeCell ref="AD48:AE48"/>
    <mergeCell ref="AF48:AG48"/>
    <mergeCell ref="AH50:AI51"/>
    <mergeCell ref="AJ50:AK51"/>
    <mergeCell ref="AL50:AM51"/>
    <mergeCell ref="AN50:AO51"/>
    <mergeCell ref="BF50:BI51"/>
    <mergeCell ref="A51:C51"/>
    <mergeCell ref="D51:E51"/>
    <mergeCell ref="F51:AA51"/>
    <mergeCell ref="AJ49:AK49"/>
    <mergeCell ref="AL49:AM49"/>
    <mergeCell ref="AN49:AO49"/>
    <mergeCell ref="BF49:BI49"/>
    <mergeCell ref="A50:C50"/>
    <mergeCell ref="D50:E50"/>
    <mergeCell ref="F50:AA50"/>
    <mergeCell ref="AB50:AC51"/>
    <mergeCell ref="AD50:AE51"/>
    <mergeCell ref="AF50:AG51"/>
    <mergeCell ref="AL52:AM52"/>
    <mergeCell ref="AN52:AO52"/>
    <mergeCell ref="BF52:BI52"/>
    <mergeCell ref="A53:C53"/>
    <mergeCell ref="D53:E53"/>
    <mergeCell ref="F53:AA53"/>
    <mergeCell ref="AB53:AC53"/>
    <mergeCell ref="AD53:AE53"/>
    <mergeCell ref="AF53:AG53"/>
    <mergeCell ref="AH53:AI53"/>
    <mergeCell ref="A52:AA52"/>
    <mergeCell ref="AB52:AC52"/>
    <mergeCell ref="AD52:AE52"/>
    <mergeCell ref="AF52:AG52"/>
    <mergeCell ref="AH52:AI52"/>
    <mergeCell ref="AJ52:AK52"/>
    <mergeCell ref="A55:C55"/>
    <mergeCell ref="D55:E55"/>
    <mergeCell ref="F55:AA55"/>
    <mergeCell ref="AB55:AC55"/>
    <mergeCell ref="AD55:AE55"/>
    <mergeCell ref="AJ53:AK53"/>
    <mergeCell ref="AL53:AM53"/>
    <mergeCell ref="AN53:AO53"/>
    <mergeCell ref="BF53:BI53"/>
    <mergeCell ref="A54:C54"/>
    <mergeCell ref="D54:E54"/>
    <mergeCell ref="F54:AA54"/>
    <mergeCell ref="AB54:AC54"/>
    <mergeCell ref="AD54:AE54"/>
    <mergeCell ref="AF54:AG54"/>
    <mergeCell ref="AF55:AG55"/>
    <mergeCell ref="AH55:AI55"/>
    <mergeCell ref="AJ55:AK55"/>
    <mergeCell ref="AL55:AM55"/>
    <mergeCell ref="AN55:AO55"/>
    <mergeCell ref="BF55:BI55"/>
    <mergeCell ref="AH54:AI54"/>
    <mergeCell ref="AJ54:AK54"/>
    <mergeCell ref="AL54:AM54"/>
    <mergeCell ref="AN54:AO54"/>
    <mergeCell ref="BF54:BI54"/>
    <mergeCell ref="A57:C57"/>
    <mergeCell ref="D57:E57"/>
    <mergeCell ref="F57:AA57"/>
    <mergeCell ref="AB57:AC57"/>
    <mergeCell ref="AD57:AE57"/>
    <mergeCell ref="A56:C56"/>
    <mergeCell ref="D56:E56"/>
    <mergeCell ref="F56:AA56"/>
    <mergeCell ref="AB56:AC56"/>
    <mergeCell ref="AD56:AE56"/>
    <mergeCell ref="AF57:AG57"/>
    <mergeCell ref="AH57:AI57"/>
    <mergeCell ref="AJ57:AK57"/>
    <mergeCell ref="AL57:AM57"/>
    <mergeCell ref="AN57:AO57"/>
    <mergeCell ref="BF57:BI57"/>
    <mergeCell ref="AH56:AI56"/>
    <mergeCell ref="AJ56:AK56"/>
    <mergeCell ref="AL56:AM56"/>
    <mergeCell ref="AN56:AO56"/>
    <mergeCell ref="BF56:BI56"/>
    <mergeCell ref="AF56:AG56"/>
    <mergeCell ref="A59:C59"/>
    <mergeCell ref="D59:E59"/>
    <mergeCell ref="F59:AA59"/>
    <mergeCell ref="AB59:AC59"/>
    <mergeCell ref="AD59:AE59"/>
    <mergeCell ref="A58:C58"/>
    <mergeCell ref="D58:E58"/>
    <mergeCell ref="F58:AA58"/>
    <mergeCell ref="AB58:AC58"/>
    <mergeCell ref="AD58:AE58"/>
    <mergeCell ref="AF59:AG59"/>
    <mergeCell ref="AH59:AI59"/>
    <mergeCell ref="AJ59:AK59"/>
    <mergeCell ref="AL59:AM59"/>
    <mergeCell ref="AN59:AO59"/>
    <mergeCell ref="BF59:BI59"/>
    <mergeCell ref="AH58:AI58"/>
    <mergeCell ref="AJ58:AK58"/>
    <mergeCell ref="AL58:AM58"/>
    <mergeCell ref="AN58:AO58"/>
    <mergeCell ref="BF58:BI58"/>
    <mergeCell ref="AF58:AG58"/>
    <mergeCell ref="A61:C61"/>
    <mergeCell ref="D61:E61"/>
    <mergeCell ref="F61:AA61"/>
    <mergeCell ref="AB61:AC61"/>
    <mergeCell ref="AD61:AE61"/>
    <mergeCell ref="A60:C60"/>
    <mergeCell ref="D60:E60"/>
    <mergeCell ref="F60:AA60"/>
    <mergeCell ref="AB60:AC60"/>
    <mergeCell ref="AD60:AE60"/>
    <mergeCell ref="AF61:AG61"/>
    <mergeCell ref="AH61:AI61"/>
    <mergeCell ref="AJ61:AK61"/>
    <mergeCell ref="AL61:AM61"/>
    <mergeCell ref="AN61:AO61"/>
    <mergeCell ref="BF61:BI61"/>
    <mergeCell ref="AH60:AI60"/>
    <mergeCell ref="AJ60:AK60"/>
    <mergeCell ref="AL60:AM60"/>
    <mergeCell ref="AN60:AO60"/>
    <mergeCell ref="BF60:BI60"/>
    <mergeCell ref="AF60:AG60"/>
    <mergeCell ref="A63:C63"/>
    <mergeCell ref="D63:E63"/>
    <mergeCell ref="F63:AA63"/>
    <mergeCell ref="AB63:AC63"/>
    <mergeCell ref="AD63:AE63"/>
    <mergeCell ref="A62:C62"/>
    <mergeCell ref="D62:E62"/>
    <mergeCell ref="F62:AA62"/>
    <mergeCell ref="AB62:AC62"/>
    <mergeCell ref="AD62:AE62"/>
    <mergeCell ref="AF63:AG63"/>
    <mergeCell ref="AH63:AI63"/>
    <mergeCell ref="AJ63:AK63"/>
    <mergeCell ref="AL63:AM63"/>
    <mergeCell ref="AN63:AO63"/>
    <mergeCell ref="BF63:BI63"/>
    <mergeCell ref="AH62:AI62"/>
    <mergeCell ref="AJ62:AK62"/>
    <mergeCell ref="AL62:AM62"/>
    <mergeCell ref="AN62:AO62"/>
    <mergeCell ref="BF62:BI62"/>
    <mergeCell ref="AF62:AG62"/>
    <mergeCell ref="A65:C65"/>
    <mergeCell ref="D65:E65"/>
    <mergeCell ref="F65:AA65"/>
    <mergeCell ref="AB65:AC65"/>
    <mergeCell ref="AD65:AE65"/>
    <mergeCell ref="A64:C64"/>
    <mergeCell ref="D64:E64"/>
    <mergeCell ref="F64:AA64"/>
    <mergeCell ref="AB64:AC64"/>
    <mergeCell ref="AD64:AE64"/>
    <mergeCell ref="AF65:AG65"/>
    <mergeCell ref="AH65:AI65"/>
    <mergeCell ref="AJ65:AK65"/>
    <mergeCell ref="AL65:AM65"/>
    <mergeCell ref="AN65:AO65"/>
    <mergeCell ref="BF65:BI65"/>
    <mergeCell ref="AH64:AI64"/>
    <mergeCell ref="AJ64:AK64"/>
    <mergeCell ref="AL64:AM64"/>
    <mergeCell ref="AN64:AO64"/>
    <mergeCell ref="BF64:BI64"/>
    <mergeCell ref="AF64:AG64"/>
    <mergeCell ref="A67:C67"/>
    <mergeCell ref="D67:E67"/>
    <mergeCell ref="F67:AA67"/>
    <mergeCell ref="AB67:AC67"/>
    <mergeCell ref="AD67:AE67"/>
    <mergeCell ref="A66:C66"/>
    <mergeCell ref="D66:E66"/>
    <mergeCell ref="F66:AA66"/>
    <mergeCell ref="AB66:AC66"/>
    <mergeCell ref="AD66:AE66"/>
    <mergeCell ref="AF67:AG67"/>
    <mergeCell ref="AH67:AI67"/>
    <mergeCell ref="AJ67:AK67"/>
    <mergeCell ref="AL67:AM67"/>
    <mergeCell ref="AN67:AO67"/>
    <mergeCell ref="BF67:BI67"/>
    <mergeCell ref="AH66:AI66"/>
    <mergeCell ref="AJ66:AK66"/>
    <mergeCell ref="AL66:AM66"/>
    <mergeCell ref="AN66:AO66"/>
    <mergeCell ref="BF66:BI66"/>
    <mergeCell ref="AF66:AG66"/>
    <mergeCell ref="A69:C69"/>
    <mergeCell ref="D69:E69"/>
    <mergeCell ref="F69:AA69"/>
    <mergeCell ref="AB69:AC69"/>
    <mergeCell ref="AD69:AE69"/>
    <mergeCell ref="A68:C68"/>
    <mergeCell ref="D68:E68"/>
    <mergeCell ref="F68:AA68"/>
    <mergeCell ref="AB68:AC68"/>
    <mergeCell ref="AD68:AE68"/>
    <mergeCell ref="AF69:AG69"/>
    <mergeCell ref="AH69:AI69"/>
    <mergeCell ref="AJ69:AK69"/>
    <mergeCell ref="AL69:AM69"/>
    <mergeCell ref="AN69:AO69"/>
    <mergeCell ref="BF69:BI69"/>
    <mergeCell ref="AH68:AI68"/>
    <mergeCell ref="AJ68:AK68"/>
    <mergeCell ref="AL68:AM68"/>
    <mergeCell ref="AN68:AO68"/>
    <mergeCell ref="BF68:BI68"/>
    <mergeCell ref="AF68:AG68"/>
    <mergeCell ref="A71:C71"/>
    <mergeCell ref="D71:E71"/>
    <mergeCell ref="F71:AA71"/>
    <mergeCell ref="AB71:AC71"/>
    <mergeCell ref="AD71:AE71"/>
    <mergeCell ref="A70:C70"/>
    <mergeCell ref="D70:E70"/>
    <mergeCell ref="F70:AA70"/>
    <mergeCell ref="AB70:AC70"/>
    <mergeCell ref="AD70:AE70"/>
    <mergeCell ref="AF71:AG71"/>
    <mergeCell ref="AH71:AI71"/>
    <mergeCell ref="AJ71:AK71"/>
    <mergeCell ref="AL71:AM71"/>
    <mergeCell ref="AN71:AO71"/>
    <mergeCell ref="BF71:BI71"/>
    <mergeCell ref="AH70:AI70"/>
    <mergeCell ref="AJ70:AK70"/>
    <mergeCell ref="AL70:AM70"/>
    <mergeCell ref="AN70:AO70"/>
    <mergeCell ref="BF70:BI70"/>
    <mergeCell ref="AF70:AG70"/>
    <mergeCell ref="A73:C73"/>
    <mergeCell ref="D73:E73"/>
    <mergeCell ref="F73:AA73"/>
    <mergeCell ref="AB73:AC73"/>
    <mergeCell ref="AD73:AE73"/>
    <mergeCell ref="A72:C72"/>
    <mergeCell ref="D72:E72"/>
    <mergeCell ref="F72:AA72"/>
    <mergeCell ref="AB72:AC72"/>
    <mergeCell ref="AD72:AE72"/>
    <mergeCell ref="AF73:AG73"/>
    <mergeCell ref="AH73:AI73"/>
    <mergeCell ref="AJ73:AK73"/>
    <mergeCell ref="AL73:AM73"/>
    <mergeCell ref="AN73:AO73"/>
    <mergeCell ref="BF73:BI73"/>
    <mergeCell ref="AH72:AI72"/>
    <mergeCell ref="AJ72:AK72"/>
    <mergeCell ref="AL72:AM72"/>
    <mergeCell ref="AN72:AO72"/>
    <mergeCell ref="BF72:BI72"/>
    <mergeCell ref="AF72:AG72"/>
    <mergeCell ref="A75:C75"/>
    <mergeCell ref="D75:E75"/>
    <mergeCell ref="F75:AA75"/>
    <mergeCell ref="AB75:AC75"/>
    <mergeCell ref="AD75:AE75"/>
    <mergeCell ref="A74:C74"/>
    <mergeCell ref="D74:E74"/>
    <mergeCell ref="F74:AA74"/>
    <mergeCell ref="AB74:AC74"/>
    <mergeCell ref="AD74:AE74"/>
    <mergeCell ref="AF75:AG75"/>
    <mergeCell ref="AH75:AI75"/>
    <mergeCell ref="AJ75:AK75"/>
    <mergeCell ref="AL75:AM75"/>
    <mergeCell ref="AN75:AO75"/>
    <mergeCell ref="BF75:BI75"/>
    <mergeCell ref="AH74:AI74"/>
    <mergeCell ref="AJ74:AK74"/>
    <mergeCell ref="AL74:AM74"/>
    <mergeCell ref="AN74:AO74"/>
    <mergeCell ref="BF74:BI74"/>
    <mergeCell ref="AF74:AG74"/>
    <mergeCell ref="A77:C77"/>
    <mergeCell ref="D77:E77"/>
    <mergeCell ref="F77:AA77"/>
    <mergeCell ref="AB77:AC77"/>
    <mergeCell ref="AD77:AE77"/>
    <mergeCell ref="A76:C76"/>
    <mergeCell ref="D76:E76"/>
    <mergeCell ref="F76:AA76"/>
    <mergeCell ref="AB76:AC76"/>
    <mergeCell ref="AD76:AE76"/>
    <mergeCell ref="AF77:AG77"/>
    <mergeCell ref="AH77:AI77"/>
    <mergeCell ref="AJ77:AK77"/>
    <mergeCell ref="AL77:AM77"/>
    <mergeCell ref="AN77:AO77"/>
    <mergeCell ref="BF77:BI77"/>
    <mergeCell ref="AH76:AI76"/>
    <mergeCell ref="AJ76:AK76"/>
    <mergeCell ref="AL76:AM76"/>
    <mergeCell ref="AN76:AO76"/>
    <mergeCell ref="BF76:BI76"/>
    <mergeCell ref="AF76:AG76"/>
    <mergeCell ref="A79:C79"/>
    <mergeCell ref="D79:E79"/>
    <mergeCell ref="F79:AA79"/>
    <mergeCell ref="AB79:AC79"/>
    <mergeCell ref="AD79:AE79"/>
    <mergeCell ref="A78:C78"/>
    <mergeCell ref="D78:E78"/>
    <mergeCell ref="F78:AA78"/>
    <mergeCell ref="AB78:AC78"/>
    <mergeCell ref="AD78:AE78"/>
    <mergeCell ref="AF79:AG79"/>
    <mergeCell ref="AH79:AI79"/>
    <mergeCell ref="AJ79:AK79"/>
    <mergeCell ref="AL79:AM79"/>
    <mergeCell ref="AN79:AO79"/>
    <mergeCell ref="BF79:BI79"/>
    <mergeCell ref="AH78:AI78"/>
    <mergeCell ref="AJ78:AK78"/>
    <mergeCell ref="AL78:AM78"/>
    <mergeCell ref="AN78:AO78"/>
    <mergeCell ref="BF78:BI78"/>
    <mergeCell ref="AF78:AG78"/>
    <mergeCell ref="A81:C81"/>
    <mergeCell ref="D81:E81"/>
    <mergeCell ref="F81:AA81"/>
    <mergeCell ref="AB81:AC81"/>
    <mergeCell ref="AD81:AE81"/>
    <mergeCell ref="A80:C80"/>
    <mergeCell ref="D80:E80"/>
    <mergeCell ref="F80:AA80"/>
    <mergeCell ref="AB80:AC80"/>
    <mergeCell ref="AD80:AE80"/>
    <mergeCell ref="AF81:AG81"/>
    <mergeCell ref="AH81:AI81"/>
    <mergeCell ref="AJ81:AK81"/>
    <mergeCell ref="AL81:AM81"/>
    <mergeCell ref="AN81:AO81"/>
    <mergeCell ref="BF81:BI81"/>
    <mergeCell ref="AH80:AI80"/>
    <mergeCell ref="AJ80:AK80"/>
    <mergeCell ref="AL80:AM80"/>
    <mergeCell ref="AN80:AO80"/>
    <mergeCell ref="BF80:BI80"/>
    <mergeCell ref="AF80:AG80"/>
    <mergeCell ref="A83:C83"/>
    <mergeCell ref="D83:E83"/>
    <mergeCell ref="F83:AA83"/>
    <mergeCell ref="AB83:AC83"/>
    <mergeCell ref="AD83:AE83"/>
    <mergeCell ref="A82:C82"/>
    <mergeCell ref="D82:E82"/>
    <mergeCell ref="F82:AA82"/>
    <mergeCell ref="AB82:AC82"/>
    <mergeCell ref="AD82:AE82"/>
    <mergeCell ref="AF83:AG83"/>
    <mergeCell ref="AH83:AI83"/>
    <mergeCell ref="AJ83:AK83"/>
    <mergeCell ref="AL83:AM83"/>
    <mergeCell ref="AN83:AO83"/>
    <mergeCell ref="BF83:BI83"/>
    <mergeCell ref="AH82:AI82"/>
    <mergeCell ref="AJ82:AK82"/>
    <mergeCell ref="AL82:AM82"/>
    <mergeCell ref="AN82:AO82"/>
    <mergeCell ref="BF82:BI82"/>
    <mergeCell ref="AF82:AG82"/>
    <mergeCell ref="A85:C85"/>
    <mergeCell ref="D85:E85"/>
    <mergeCell ref="F85:AA85"/>
    <mergeCell ref="AB85:AC85"/>
    <mergeCell ref="AD85:AE85"/>
    <mergeCell ref="A84:C84"/>
    <mergeCell ref="D84:E84"/>
    <mergeCell ref="F84:AA84"/>
    <mergeCell ref="AB84:AC84"/>
    <mergeCell ref="AD84:AE84"/>
    <mergeCell ref="AF85:AG85"/>
    <mergeCell ref="AH85:AI85"/>
    <mergeCell ref="AJ85:AK85"/>
    <mergeCell ref="AL85:AM85"/>
    <mergeCell ref="AN85:AO85"/>
    <mergeCell ref="BF85:BI85"/>
    <mergeCell ref="AH84:AI84"/>
    <mergeCell ref="AJ84:AK84"/>
    <mergeCell ref="AL84:AM84"/>
    <mergeCell ref="AN84:AO84"/>
    <mergeCell ref="BF84:BI84"/>
    <mergeCell ref="AF84:AG84"/>
    <mergeCell ref="A87:C87"/>
    <mergeCell ref="D87:E87"/>
    <mergeCell ref="F87:AA87"/>
    <mergeCell ref="AB87:AC87"/>
    <mergeCell ref="AD87:AE87"/>
    <mergeCell ref="A86:C86"/>
    <mergeCell ref="D86:E86"/>
    <mergeCell ref="F86:AA86"/>
    <mergeCell ref="AB86:AC86"/>
    <mergeCell ref="AD86:AE86"/>
    <mergeCell ref="AF87:AG87"/>
    <mergeCell ref="AH87:AI87"/>
    <mergeCell ref="AJ87:AK87"/>
    <mergeCell ref="AL87:AM87"/>
    <mergeCell ref="AN87:AO87"/>
    <mergeCell ref="BF87:BI87"/>
    <mergeCell ref="AH86:AI86"/>
    <mergeCell ref="AJ86:AK86"/>
    <mergeCell ref="AL86:AM86"/>
    <mergeCell ref="AN86:AO86"/>
    <mergeCell ref="BF86:BI86"/>
    <mergeCell ref="AF86:AG86"/>
    <mergeCell ref="A89:C89"/>
    <mergeCell ref="D89:E89"/>
    <mergeCell ref="F89:AA89"/>
    <mergeCell ref="AB89:AC89"/>
    <mergeCell ref="AD89:AE89"/>
    <mergeCell ref="A88:C88"/>
    <mergeCell ref="D88:E88"/>
    <mergeCell ref="F88:AA88"/>
    <mergeCell ref="AB88:AC88"/>
    <mergeCell ref="AD88:AE88"/>
    <mergeCell ref="AF89:AG89"/>
    <mergeCell ref="AH89:AI89"/>
    <mergeCell ref="AJ89:AK89"/>
    <mergeCell ref="AL89:AM89"/>
    <mergeCell ref="AN89:AO89"/>
    <mergeCell ref="BF89:BI89"/>
    <mergeCell ref="AH88:AI88"/>
    <mergeCell ref="AJ88:AK88"/>
    <mergeCell ref="AL88:AM88"/>
    <mergeCell ref="AN88:AO88"/>
    <mergeCell ref="BF88:BI88"/>
    <mergeCell ref="AF88:AG88"/>
    <mergeCell ref="A91:C91"/>
    <mergeCell ref="D91:E91"/>
    <mergeCell ref="F91:AA91"/>
    <mergeCell ref="AB91:AC91"/>
    <mergeCell ref="AD91:AE91"/>
    <mergeCell ref="A90:C90"/>
    <mergeCell ref="D90:E90"/>
    <mergeCell ref="F90:AA90"/>
    <mergeCell ref="AB90:AC90"/>
    <mergeCell ref="AD90:AE90"/>
    <mergeCell ref="AF91:AG91"/>
    <mergeCell ref="AH91:AI91"/>
    <mergeCell ref="AJ91:AK91"/>
    <mergeCell ref="AL91:AM91"/>
    <mergeCell ref="AN91:AO91"/>
    <mergeCell ref="BF91:BI91"/>
    <mergeCell ref="AH90:AI90"/>
    <mergeCell ref="AJ90:AK90"/>
    <mergeCell ref="AL90:AM90"/>
    <mergeCell ref="AN90:AO90"/>
    <mergeCell ref="BF90:BI90"/>
    <mergeCell ref="AF90:AG90"/>
    <mergeCell ref="A93:C93"/>
    <mergeCell ref="D93:E93"/>
    <mergeCell ref="F93:AA93"/>
    <mergeCell ref="AB93:AC93"/>
    <mergeCell ref="AD93:AE93"/>
    <mergeCell ref="A92:C92"/>
    <mergeCell ref="D92:E92"/>
    <mergeCell ref="F92:AA92"/>
    <mergeCell ref="AB92:AC92"/>
    <mergeCell ref="AD92:AE92"/>
    <mergeCell ref="AF93:AG93"/>
    <mergeCell ref="AH93:AI93"/>
    <mergeCell ref="AJ93:AK93"/>
    <mergeCell ref="AL93:AM93"/>
    <mergeCell ref="AN93:AO93"/>
    <mergeCell ref="BF93:BI93"/>
    <mergeCell ref="AH92:AI92"/>
    <mergeCell ref="AJ92:AK92"/>
    <mergeCell ref="AL92:AM92"/>
    <mergeCell ref="AN92:AO92"/>
    <mergeCell ref="BF92:BI92"/>
    <mergeCell ref="AF92:AG92"/>
    <mergeCell ref="AH94:AI94"/>
    <mergeCell ref="AJ94:AK94"/>
    <mergeCell ref="AL94:AM94"/>
    <mergeCell ref="AN94:AO94"/>
    <mergeCell ref="BF94:BI94"/>
    <mergeCell ref="A95:AA95"/>
    <mergeCell ref="AB95:AC95"/>
    <mergeCell ref="AD95:AE95"/>
    <mergeCell ref="AF95:AG95"/>
    <mergeCell ref="AH95:AI95"/>
    <mergeCell ref="A94:C94"/>
    <mergeCell ref="D94:E94"/>
    <mergeCell ref="F94:AA94"/>
    <mergeCell ref="AB94:AC94"/>
    <mergeCell ref="AD94:AE94"/>
    <mergeCell ref="AF94:AG94"/>
    <mergeCell ref="F97:AA97"/>
    <mergeCell ref="AB97:AC97"/>
    <mergeCell ref="AD97:AE97"/>
    <mergeCell ref="AJ95:AK95"/>
    <mergeCell ref="AL95:AM95"/>
    <mergeCell ref="AN95:AO95"/>
    <mergeCell ref="BF95:BI95"/>
    <mergeCell ref="A96:C96"/>
    <mergeCell ref="D96:E96"/>
    <mergeCell ref="F96:AA96"/>
    <mergeCell ref="AB96:AC96"/>
    <mergeCell ref="AD96:AE96"/>
    <mergeCell ref="AF96:AG96"/>
    <mergeCell ref="AF97:AG97"/>
    <mergeCell ref="AH97:AI97"/>
    <mergeCell ref="AJ97:AK97"/>
    <mergeCell ref="AL97:AM97"/>
    <mergeCell ref="AN97:AO97"/>
    <mergeCell ref="BF97:BI97"/>
    <mergeCell ref="AH96:AI96"/>
    <mergeCell ref="AJ96:AK96"/>
    <mergeCell ref="AL96:AM96"/>
    <mergeCell ref="AN96:AO96"/>
    <mergeCell ref="BF96:BI96"/>
    <mergeCell ref="AL98:AM98"/>
    <mergeCell ref="AN98:AO98"/>
    <mergeCell ref="BF98:BI98"/>
    <mergeCell ref="A99:AA99"/>
    <mergeCell ref="AB99:AC99"/>
    <mergeCell ref="AD99:AE99"/>
    <mergeCell ref="AF99:AG99"/>
    <mergeCell ref="AH99:AI99"/>
    <mergeCell ref="A98:C98"/>
    <mergeCell ref="D98:E98"/>
    <mergeCell ref="F98:AA98"/>
    <mergeCell ref="AB98:AC98"/>
    <mergeCell ref="AD98:AE98"/>
    <mergeCell ref="AF98:AG98"/>
    <mergeCell ref="AJ99:AK99"/>
    <mergeCell ref="AL99:AM99"/>
    <mergeCell ref="AN99:AO99"/>
    <mergeCell ref="BF99:BI99"/>
    <mergeCell ref="A97:C97"/>
    <mergeCell ref="D97:E97"/>
    <mergeCell ref="BF100:BI100"/>
    <mergeCell ref="A101:E101"/>
    <mergeCell ref="F101:AA101"/>
    <mergeCell ref="AB101:AC101"/>
    <mergeCell ref="AD101:AE101"/>
    <mergeCell ref="AF101:AG101"/>
    <mergeCell ref="AH101:AI101"/>
    <mergeCell ref="AJ101:AK101"/>
    <mergeCell ref="AL101:AM101"/>
    <mergeCell ref="AN101:AO101"/>
    <mergeCell ref="BF101:BI101"/>
    <mergeCell ref="A100:E100"/>
    <mergeCell ref="F100:AA100"/>
    <mergeCell ref="AB100:AC100"/>
    <mergeCell ref="AD100:AE100"/>
    <mergeCell ref="AF100:AG100"/>
    <mergeCell ref="AH100:AI100"/>
    <mergeCell ref="AJ100:AK100"/>
    <mergeCell ref="AL100:AM100"/>
    <mergeCell ref="AN100:AO100"/>
    <mergeCell ref="AH98:AI98"/>
    <mergeCell ref="AJ98:AK98"/>
    <mergeCell ref="BF102:BI102"/>
    <mergeCell ref="A103:E103"/>
    <mergeCell ref="F103:AA103"/>
    <mergeCell ref="AB103:AC103"/>
    <mergeCell ref="AD103:AE103"/>
    <mergeCell ref="AF103:AG103"/>
    <mergeCell ref="AH103:AI103"/>
    <mergeCell ref="AJ103:AK103"/>
    <mergeCell ref="AL103:AM103"/>
    <mergeCell ref="AN103:AO103"/>
    <mergeCell ref="BF103:BI103"/>
    <mergeCell ref="A102:E102"/>
    <mergeCell ref="F102:AA102"/>
    <mergeCell ref="AB102:AC102"/>
    <mergeCell ref="AD102:AE102"/>
    <mergeCell ref="AF102:AG102"/>
    <mergeCell ref="AH102:AI102"/>
    <mergeCell ref="AJ102:AK102"/>
    <mergeCell ref="AL102:AM102"/>
    <mergeCell ref="AN102:AO102"/>
    <mergeCell ref="BF104:BI104"/>
    <mergeCell ref="A105:E105"/>
    <mergeCell ref="F105:AA105"/>
    <mergeCell ref="AB105:AC105"/>
    <mergeCell ref="AD105:AE105"/>
    <mergeCell ref="AF105:AG105"/>
    <mergeCell ref="AH105:AI105"/>
    <mergeCell ref="AJ105:AK105"/>
    <mergeCell ref="AL105:AM105"/>
    <mergeCell ref="AN105:AO105"/>
    <mergeCell ref="BF105:BI105"/>
    <mergeCell ref="A104:E104"/>
    <mergeCell ref="F104:AA104"/>
    <mergeCell ref="AB104:AC104"/>
    <mergeCell ref="AD104:AE104"/>
    <mergeCell ref="AF104:AG104"/>
    <mergeCell ref="AH104:AI104"/>
    <mergeCell ref="AJ104:AK104"/>
    <mergeCell ref="AL104:AM104"/>
    <mergeCell ref="AN104:AO104"/>
    <mergeCell ref="AL109:AM109"/>
    <mergeCell ref="AN109:AO109"/>
    <mergeCell ref="BF109:BI109"/>
    <mergeCell ref="AJ108:AK108"/>
    <mergeCell ref="AL108:AM108"/>
    <mergeCell ref="AN108:AO108"/>
    <mergeCell ref="BF108:BI108"/>
    <mergeCell ref="A109:AA109"/>
    <mergeCell ref="AB109:AC109"/>
    <mergeCell ref="AD109:AE109"/>
    <mergeCell ref="AF109:AG109"/>
    <mergeCell ref="AH109:AI109"/>
    <mergeCell ref="AJ109:AK109"/>
    <mergeCell ref="A108:E108"/>
    <mergeCell ref="F108:AA108"/>
    <mergeCell ref="AB108:AC108"/>
    <mergeCell ref="AD108:AE108"/>
    <mergeCell ref="AF108:AG108"/>
    <mergeCell ref="AH108:AI108"/>
    <mergeCell ref="BF107:BI107"/>
    <mergeCell ref="A106:E106"/>
    <mergeCell ref="F106:AA106"/>
    <mergeCell ref="AB106:AC106"/>
    <mergeCell ref="AD106:AE106"/>
    <mergeCell ref="AF106:AG106"/>
    <mergeCell ref="AH106:AI106"/>
    <mergeCell ref="AJ106:AK106"/>
    <mergeCell ref="A107:E107"/>
    <mergeCell ref="F107:AA107"/>
    <mergeCell ref="AB107:AC107"/>
    <mergeCell ref="AD107:AE107"/>
    <mergeCell ref="AF107:AG107"/>
    <mergeCell ref="AH107:AI107"/>
    <mergeCell ref="AJ107:AK107"/>
    <mergeCell ref="AL107:AM107"/>
    <mergeCell ref="AN107:AO107"/>
    <mergeCell ref="AL106:AM106"/>
    <mergeCell ref="AN106:AO106"/>
    <mergeCell ref="BF106:BI106"/>
  </mergeCells>
  <printOptions horizontalCentered="1"/>
  <pageMargins left="0.2" right="0" top="0" bottom="0" header="0" footer="0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K124"/>
  <sheetViews>
    <sheetView topLeftCell="A42" workbookViewId="0">
      <selection activeCell="F59" sqref="F59:AA59"/>
    </sheetView>
  </sheetViews>
  <sheetFormatPr defaultRowHeight="15"/>
  <cols>
    <col min="1" max="1" width="2.5703125" customWidth="1"/>
    <col min="2" max="2" width="1.85546875" customWidth="1"/>
    <col min="3" max="4" width="2.140625" customWidth="1"/>
    <col min="5" max="6" width="2.5703125" customWidth="1"/>
    <col min="7" max="18" width="2.28515625" customWidth="1"/>
    <col min="19" max="19" width="2.42578125" customWidth="1"/>
    <col min="20" max="20" width="2.140625" customWidth="1"/>
    <col min="21" max="23" width="2.28515625" customWidth="1"/>
    <col min="24" max="24" width="2" customWidth="1"/>
    <col min="25" max="25" width="2.140625" customWidth="1"/>
    <col min="26" max="26" width="2.28515625" customWidth="1"/>
    <col min="27" max="27" width="2.5703125" customWidth="1"/>
    <col min="28" max="28" width="2" style="44" customWidth="1"/>
    <col min="29" max="29" width="2.140625" style="44" customWidth="1"/>
    <col min="30" max="30" width="2.28515625" style="1" customWidth="1"/>
    <col min="31" max="33" width="2.140625" style="1" customWidth="1"/>
    <col min="34" max="36" width="2.28515625" style="1" customWidth="1"/>
    <col min="37" max="37" width="2.140625" style="1" customWidth="1"/>
    <col min="38" max="38" width="2.42578125" style="1" customWidth="1"/>
    <col min="39" max="39" width="2.140625" style="1" customWidth="1"/>
    <col min="40" max="40" width="2.42578125" style="1" customWidth="1"/>
    <col min="41" max="41" width="2" style="1" customWidth="1"/>
    <col min="42" max="42" width="2.5703125" style="1" customWidth="1"/>
    <col min="43" max="44" width="2.42578125" style="1" customWidth="1"/>
    <col min="45" max="45" width="2.7109375" style="1" customWidth="1"/>
    <col min="46" max="46" width="2.28515625" customWidth="1"/>
    <col min="47" max="47" width="2.42578125" customWidth="1"/>
    <col min="48" max="48" width="2.5703125" customWidth="1"/>
    <col min="49" max="49" width="2.42578125" customWidth="1"/>
    <col min="50" max="50" width="3" customWidth="1"/>
  </cols>
  <sheetData>
    <row r="1" spans="1:51" ht="19.5">
      <c r="A1" s="2"/>
      <c r="B1" s="763" t="s">
        <v>35</v>
      </c>
      <c r="C1" s="763"/>
      <c r="D1" s="763"/>
      <c r="E1" s="763"/>
      <c r="F1" s="763"/>
      <c r="G1" s="763"/>
      <c r="H1" s="763"/>
      <c r="I1" s="763"/>
      <c r="J1" s="763"/>
      <c r="K1" s="763"/>
      <c r="L1" s="763"/>
      <c r="M1" s="763"/>
      <c r="N1" s="763"/>
      <c r="O1" s="763"/>
      <c r="P1" s="763"/>
      <c r="Q1" s="763"/>
      <c r="R1" s="763"/>
      <c r="S1" s="763"/>
      <c r="T1" s="763"/>
      <c r="U1" s="763"/>
      <c r="V1" s="763"/>
      <c r="W1" s="763"/>
      <c r="X1" s="763"/>
      <c r="Y1" s="763"/>
      <c r="Z1" s="763"/>
      <c r="AA1" s="763"/>
      <c r="AB1" s="763"/>
      <c r="AC1" s="763"/>
      <c r="AD1" s="763"/>
      <c r="AE1" s="763"/>
      <c r="AF1" s="763"/>
      <c r="AG1" s="763"/>
      <c r="AH1" s="763"/>
      <c r="AI1" s="763"/>
      <c r="AJ1" s="763"/>
      <c r="AK1" s="763"/>
      <c r="AL1" s="763"/>
      <c r="AM1" s="763"/>
      <c r="AN1" s="763"/>
      <c r="AO1" s="763"/>
      <c r="AP1" s="763"/>
      <c r="AQ1" s="763"/>
      <c r="AR1" s="763"/>
      <c r="AS1" s="763"/>
      <c r="AT1" s="763"/>
      <c r="AU1" s="763"/>
      <c r="AV1" s="763"/>
    </row>
    <row r="2" spans="1:51" s="1" customFormat="1" ht="18">
      <c r="A2" s="3" t="s">
        <v>36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4"/>
      <c r="AC2" s="4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572"/>
      <c r="AU2" s="572"/>
      <c r="AV2" s="572"/>
      <c r="AW2" s="572"/>
    </row>
    <row r="3" spans="1:51" s="1" customFormat="1">
      <c r="V3" s="861" t="s">
        <v>196</v>
      </c>
      <c r="W3" s="861"/>
      <c r="X3" s="861"/>
      <c r="Y3" s="861"/>
      <c r="Z3" s="861"/>
      <c r="AA3" s="861"/>
      <c r="AB3" s="861"/>
      <c r="AC3" s="861"/>
      <c r="AD3" s="861"/>
      <c r="AE3" s="861"/>
      <c r="AF3" s="861"/>
      <c r="AG3" s="861"/>
      <c r="AH3" s="861"/>
      <c r="AI3" s="861"/>
      <c r="AJ3" s="861"/>
      <c r="AK3" s="3"/>
      <c r="AL3" s="3"/>
      <c r="AM3" s="3"/>
      <c r="AN3" s="3"/>
      <c r="AO3" s="3"/>
      <c r="AP3" s="3"/>
      <c r="AQ3" s="3"/>
      <c r="AR3" s="3"/>
      <c r="AS3" s="3"/>
      <c r="AT3" s="4"/>
    </row>
    <row r="4" spans="1:51" s="1" customFormat="1">
      <c r="A4" s="761" t="s">
        <v>38</v>
      </c>
      <c r="B4" s="761"/>
      <c r="C4" s="761"/>
      <c r="D4" s="761"/>
      <c r="E4" s="761"/>
      <c r="F4" s="761"/>
      <c r="G4" s="761"/>
      <c r="H4" s="761"/>
      <c r="I4" s="761"/>
      <c r="J4" s="761"/>
      <c r="K4" s="761"/>
      <c r="L4" s="761"/>
      <c r="M4" s="761"/>
      <c r="N4" s="761"/>
      <c r="O4" s="761"/>
      <c r="P4" s="3"/>
      <c r="Q4" s="3"/>
      <c r="R4" s="3"/>
      <c r="S4" s="3"/>
      <c r="T4" s="3"/>
      <c r="U4" s="3"/>
      <c r="V4" s="578" t="s">
        <v>190</v>
      </c>
      <c r="W4" s="578"/>
      <c r="X4" s="578"/>
      <c r="Y4" s="578"/>
      <c r="Z4" s="578"/>
      <c r="AA4" s="578"/>
      <c r="AB4" s="578"/>
      <c r="AC4" s="578"/>
      <c r="AD4" s="578"/>
      <c r="AE4" s="578"/>
      <c r="AF4" s="578"/>
      <c r="AG4" s="578"/>
      <c r="AH4" s="578"/>
      <c r="AI4" s="578"/>
      <c r="AJ4" s="578"/>
      <c r="AK4" s="5"/>
      <c r="AL4" s="5"/>
      <c r="AM4" s="5"/>
      <c r="AN4" s="5"/>
      <c r="AO4" s="5"/>
      <c r="AP4" s="5"/>
      <c r="AQ4" s="5"/>
      <c r="AR4" s="5"/>
      <c r="AS4" s="5"/>
      <c r="AT4" s="761"/>
      <c r="AU4" s="761"/>
      <c r="AV4" s="761"/>
      <c r="AW4" s="761"/>
    </row>
    <row r="5" spans="1:51" s="1" customFormat="1">
      <c r="A5" s="672" t="s">
        <v>41</v>
      </c>
      <c r="B5" s="672"/>
      <c r="C5" s="672"/>
      <c r="D5" s="672"/>
      <c r="E5" s="672"/>
      <c r="F5" s="672"/>
      <c r="G5" s="672"/>
      <c r="H5" s="672"/>
      <c r="I5" s="672"/>
      <c r="J5" s="672"/>
      <c r="K5" s="672"/>
      <c r="L5" s="672"/>
      <c r="M5" s="6"/>
      <c r="N5" s="6"/>
      <c r="O5" s="6"/>
      <c r="P5" s="6"/>
      <c r="Q5" s="6"/>
      <c r="R5" s="6"/>
      <c r="S5" s="6"/>
      <c r="T5" s="6"/>
      <c r="U5" s="6"/>
      <c r="V5" s="578" t="s">
        <v>180</v>
      </c>
      <c r="W5" s="578"/>
      <c r="X5" s="578"/>
      <c r="Y5" s="578"/>
      <c r="Z5" s="578"/>
      <c r="AA5" s="578"/>
      <c r="AB5" s="578"/>
      <c r="AC5" s="578"/>
      <c r="AD5" s="578"/>
      <c r="AE5" s="578"/>
      <c r="AF5" s="578"/>
      <c r="AG5" s="578"/>
      <c r="AH5" s="578"/>
      <c r="AI5" s="578"/>
      <c r="AJ5" s="578"/>
      <c r="AK5" s="3"/>
      <c r="AL5" s="3"/>
      <c r="AM5" s="3"/>
      <c r="AN5" s="3"/>
      <c r="AO5" s="3"/>
      <c r="AP5" s="3"/>
      <c r="AQ5" s="3"/>
      <c r="AR5" s="3"/>
      <c r="AS5" s="3"/>
      <c r="AT5" s="760"/>
      <c r="AU5" s="760"/>
      <c r="AV5" s="760"/>
      <c r="AW5" s="760"/>
    </row>
    <row r="6" spans="1:51" s="1" customFormat="1">
      <c r="AB6" s="4"/>
      <c r="AC6" s="4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761"/>
      <c r="AU6" s="761"/>
      <c r="AV6" s="761"/>
      <c r="AW6" s="761"/>
    </row>
    <row r="7" spans="1:51" s="1" customFormat="1">
      <c r="A7" s="580" t="s">
        <v>210</v>
      </c>
      <c r="B7" s="580"/>
      <c r="C7" s="580"/>
      <c r="D7" s="580"/>
      <c r="E7" s="580"/>
      <c r="F7" s="580"/>
      <c r="G7" s="580"/>
      <c r="H7" s="580"/>
      <c r="I7" s="580"/>
      <c r="J7" s="580"/>
      <c r="K7" s="580"/>
      <c r="L7" s="580"/>
      <c r="M7" s="580"/>
      <c r="N7" s="580"/>
      <c r="O7" s="580"/>
      <c r="P7" s="3"/>
      <c r="Q7" s="3"/>
      <c r="R7" s="3"/>
      <c r="S7" s="3"/>
      <c r="T7" s="3"/>
      <c r="U7" s="671" t="s">
        <v>45</v>
      </c>
      <c r="V7" s="671"/>
      <c r="W7" s="671"/>
      <c r="X7" s="671"/>
      <c r="Y7" s="671"/>
      <c r="Z7" s="671"/>
      <c r="AA7" s="671"/>
      <c r="AB7" s="671"/>
      <c r="AC7" s="671"/>
      <c r="AD7" s="671"/>
      <c r="AE7" s="671"/>
      <c r="AF7" s="671"/>
      <c r="AG7" s="671"/>
      <c r="AH7" s="671"/>
      <c r="AI7" s="671"/>
      <c r="AJ7" s="671"/>
      <c r="AK7" s="671"/>
      <c r="AL7" s="671"/>
      <c r="AM7" s="671"/>
      <c r="AN7" s="671"/>
      <c r="AO7" s="671"/>
      <c r="AP7" s="3"/>
      <c r="AQ7" s="3"/>
      <c r="AR7" s="3"/>
      <c r="AS7" s="3"/>
      <c r="AT7" s="761"/>
      <c r="AU7" s="761"/>
      <c r="AV7" s="761"/>
      <c r="AW7" s="761"/>
    </row>
    <row r="8" spans="1:51" s="8" customFormat="1" ht="15" customHeight="1">
      <c r="A8" s="581" t="s">
        <v>47</v>
      </c>
      <c r="B8" s="271" t="s">
        <v>48</v>
      </c>
      <c r="C8" s="272"/>
      <c r="D8" s="272"/>
      <c r="E8" s="272"/>
      <c r="F8" s="268" t="s">
        <v>181</v>
      </c>
      <c r="G8" s="271" t="s">
        <v>49</v>
      </c>
      <c r="H8" s="272"/>
      <c r="I8" s="273"/>
      <c r="J8" s="268" t="s">
        <v>182</v>
      </c>
      <c r="K8" s="271" t="s">
        <v>51</v>
      </c>
      <c r="L8" s="272"/>
      <c r="M8" s="272"/>
      <c r="N8" s="273"/>
      <c r="O8" s="584" t="s">
        <v>53</v>
      </c>
      <c r="P8" s="584"/>
      <c r="Q8" s="584"/>
      <c r="R8" s="584"/>
      <c r="S8" s="268" t="s">
        <v>183</v>
      </c>
      <c r="T8" s="271" t="s">
        <v>54</v>
      </c>
      <c r="U8" s="272"/>
      <c r="V8" s="273"/>
      <c r="W8" s="268" t="s">
        <v>184</v>
      </c>
      <c r="X8" s="275" t="s">
        <v>56</v>
      </c>
      <c r="Y8" s="276"/>
      <c r="Z8" s="276"/>
      <c r="AA8" s="268" t="s">
        <v>185</v>
      </c>
      <c r="AB8" s="584" t="s">
        <v>58</v>
      </c>
      <c r="AC8" s="584"/>
      <c r="AD8" s="584"/>
      <c r="AE8" s="584"/>
      <c r="AF8" s="268" t="s">
        <v>186</v>
      </c>
      <c r="AG8" s="271" t="s">
        <v>59</v>
      </c>
      <c r="AH8" s="272"/>
      <c r="AI8" s="273"/>
      <c r="AJ8" s="268" t="s">
        <v>187</v>
      </c>
      <c r="AK8" s="271" t="s">
        <v>60</v>
      </c>
      <c r="AL8" s="272"/>
      <c r="AM8" s="272"/>
      <c r="AN8" s="273"/>
      <c r="AO8" s="275" t="s">
        <v>62</v>
      </c>
      <c r="AP8" s="276"/>
      <c r="AQ8" s="276"/>
      <c r="AR8" s="276"/>
      <c r="AS8" s="268" t="s">
        <v>188</v>
      </c>
      <c r="AT8" s="299" t="s">
        <v>70</v>
      </c>
      <c r="AU8" s="277" t="s">
        <v>71</v>
      </c>
      <c r="AV8" s="277" t="s">
        <v>72</v>
      </c>
      <c r="AW8" s="277" t="s">
        <v>47</v>
      </c>
    </row>
    <row r="9" spans="1:51" s="8" customFormat="1">
      <c r="A9" s="582"/>
      <c r="B9" s="129">
        <v>1</v>
      </c>
      <c r="C9" s="129">
        <v>8</v>
      </c>
      <c r="D9" s="129">
        <v>15</v>
      </c>
      <c r="E9" s="132">
        <v>22</v>
      </c>
      <c r="F9" s="269"/>
      <c r="G9" s="129">
        <v>6</v>
      </c>
      <c r="H9" s="129">
        <v>13</v>
      </c>
      <c r="I9" s="132">
        <v>20</v>
      </c>
      <c r="J9" s="269"/>
      <c r="K9" s="9">
        <v>3</v>
      </c>
      <c r="L9" s="129">
        <v>10</v>
      </c>
      <c r="M9" s="132">
        <v>17</v>
      </c>
      <c r="N9" s="69">
        <v>24</v>
      </c>
      <c r="O9" s="9">
        <v>1</v>
      </c>
      <c r="P9" s="129">
        <v>8</v>
      </c>
      <c r="Q9" s="129">
        <v>15</v>
      </c>
      <c r="R9" s="129">
        <v>22</v>
      </c>
      <c r="S9" s="269"/>
      <c r="T9" s="129">
        <v>5</v>
      </c>
      <c r="U9" s="129">
        <v>12</v>
      </c>
      <c r="V9" s="132">
        <v>19</v>
      </c>
      <c r="W9" s="269"/>
      <c r="X9" s="9">
        <v>2</v>
      </c>
      <c r="Y9" s="129">
        <v>9</v>
      </c>
      <c r="Z9" s="132">
        <v>16</v>
      </c>
      <c r="AA9" s="269"/>
      <c r="AB9" s="9">
        <v>2</v>
      </c>
      <c r="AC9" s="129">
        <v>9</v>
      </c>
      <c r="AD9" s="129">
        <v>16</v>
      </c>
      <c r="AE9" s="129">
        <v>23</v>
      </c>
      <c r="AF9" s="269"/>
      <c r="AG9" s="129">
        <v>6</v>
      </c>
      <c r="AH9" s="129">
        <v>13</v>
      </c>
      <c r="AI9" s="129">
        <v>20</v>
      </c>
      <c r="AJ9" s="269"/>
      <c r="AK9" s="129">
        <v>4</v>
      </c>
      <c r="AL9" s="129">
        <v>11</v>
      </c>
      <c r="AM9" s="129">
        <v>18</v>
      </c>
      <c r="AN9" s="69">
        <v>25</v>
      </c>
      <c r="AO9" s="9">
        <v>1</v>
      </c>
      <c r="AP9" s="129">
        <v>8</v>
      </c>
      <c r="AQ9" s="129">
        <v>15</v>
      </c>
      <c r="AR9" s="132">
        <v>22</v>
      </c>
      <c r="AS9" s="269"/>
      <c r="AT9" s="300"/>
      <c r="AU9" s="278"/>
      <c r="AV9" s="278"/>
      <c r="AW9" s="278"/>
    </row>
    <row r="10" spans="1:51" s="8" customFormat="1">
      <c r="A10" s="583"/>
      <c r="B10" s="129">
        <v>7</v>
      </c>
      <c r="C10" s="129">
        <v>14</v>
      </c>
      <c r="D10" s="129">
        <v>21</v>
      </c>
      <c r="E10" s="132">
        <v>28</v>
      </c>
      <c r="F10" s="270"/>
      <c r="G10" s="129">
        <v>12</v>
      </c>
      <c r="H10" s="129">
        <v>19</v>
      </c>
      <c r="I10" s="132">
        <v>26</v>
      </c>
      <c r="J10" s="270"/>
      <c r="K10" s="9">
        <v>9</v>
      </c>
      <c r="L10" s="129">
        <v>16</v>
      </c>
      <c r="M10" s="132">
        <v>23</v>
      </c>
      <c r="N10" s="69">
        <v>30</v>
      </c>
      <c r="O10" s="9">
        <v>7</v>
      </c>
      <c r="P10" s="129">
        <v>14</v>
      </c>
      <c r="Q10" s="129">
        <v>21</v>
      </c>
      <c r="R10" s="129">
        <v>28</v>
      </c>
      <c r="S10" s="270"/>
      <c r="T10" s="129">
        <v>11</v>
      </c>
      <c r="U10" s="129">
        <v>18</v>
      </c>
      <c r="V10" s="132">
        <v>25</v>
      </c>
      <c r="W10" s="270"/>
      <c r="X10" s="9">
        <v>8</v>
      </c>
      <c r="Y10" s="129">
        <v>15</v>
      </c>
      <c r="Z10" s="132">
        <v>22</v>
      </c>
      <c r="AA10" s="270"/>
      <c r="AB10" s="9">
        <v>8</v>
      </c>
      <c r="AC10" s="129">
        <v>15</v>
      </c>
      <c r="AD10" s="129">
        <v>22</v>
      </c>
      <c r="AE10" s="129">
        <v>29</v>
      </c>
      <c r="AF10" s="270"/>
      <c r="AG10" s="129">
        <v>12</v>
      </c>
      <c r="AH10" s="129">
        <v>19</v>
      </c>
      <c r="AI10" s="129">
        <v>26</v>
      </c>
      <c r="AJ10" s="270"/>
      <c r="AK10" s="129">
        <v>10</v>
      </c>
      <c r="AL10" s="129">
        <v>17</v>
      </c>
      <c r="AM10" s="129">
        <v>24</v>
      </c>
      <c r="AN10" s="69">
        <v>31</v>
      </c>
      <c r="AO10" s="9">
        <v>7</v>
      </c>
      <c r="AP10" s="129">
        <v>14</v>
      </c>
      <c r="AQ10" s="129">
        <v>21</v>
      </c>
      <c r="AR10" s="132">
        <v>28</v>
      </c>
      <c r="AS10" s="270"/>
      <c r="AT10" s="301"/>
      <c r="AU10" s="279"/>
      <c r="AV10" s="279"/>
      <c r="AW10" s="279"/>
    </row>
    <row r="11" spans="1:51" s="8" customFormat="1" ht="19.5">
      <c r="A11" s="10" t="s">
        <v>73</v>
      </c>
      <c r="B11" s="10"/>
      <c r="C11" s="10"/>
      <c r="D11" s="10"/>
      <c r="E11" s="10"/>
      <c r="F11" s="10"/>
      <c r="G11" s="10"/>
      <c r="H11" s="70" t="s">
        <v>82</v>
      </c>
      <c r="I11" s="70" t="s">
        <v>82</v>
      </c>
      <c r="J11" s="70"/>
      <c r="K11" s="10"/>
      <c r="L11" s="10"/>
      <c r="M11" s="10"/>
      <c r="N11" s="10"/>
      <c r="O11" s="10"/>
      <c r="P11" s="70" t="s">
        <v>82</v>
      </c>
      <c r="Q11" s="70" t="s">
        <v>82</v>
      </c>
      <c r="R11" s="70"/>
      <c r="S11" s="71" t="s">
        <v>85</v>
      </c>
      <c r="T11" s="71" t="s">
        <v>85</v>
      </c>
      <c r="U11" s="72" t="s">
        <v>81</v>
      </c>
      <c r="V11" s="72" t="s">
        <v>81</v>
      </c>
      <c r="W11" s="71" t="s">
        <v>85</v>
      </c>
      <c r="X11" s="71" t="s">
        <v>85</v>
      </c>
      <c r="Y11" s="71"/>
      <c r="Z11" s="10"/>
      <c r="AA11" s="10"/>
      <c r="AB11" s="10"/>
      <c r="AC11" s="10"/>
      <c r="AD11" s="10"/>
      <c r="AE11" s="70" t="s">
        <v>82</v>
      </c>
      <c r="AF11" s="70" t="s">
        <v>82</v>
      </c>
      <c r="AG11" s="70"/>
      <c r="AH11" s="10"/>
      <c r="AI11" s="10"/>
      <c r="AJ11" s="10"/>
      <c r="AK11" s="10"/>
      <c r="AL11" s="10"/>
      <c r="AM11" s="70" t="s">
        <v>82</v>
      </c>
      <c r="AN11" s="70" t="s">
        <v>82</v>
      </c>
      <c r="AO11" s="70"/>
      <c r="AP11" s="72" t="s">
        <v>81</v>
      </c>
      <c r="AQ11" s="72" t="s">
        <v>81</v>
      </c>
      <c r="AR11" s="72" t="s">
        <v>81</v>
      </c>
      <c r="AS11" s="71" t="s">
        <v>85</v>
      </c>
      <c r="AT11" s="10"/>
      <c r="AU11" s="11">
        <v>13</v>
      </c>
      <c r="AV11" s="11">
        <f>SUM(AT11:AU11)</f>
        <v>13</v>
      </c>
      <c r="AW11" s="129" t="s">
        <v>73</v>
      </c>
    </row>
    <row r="12" spans="1:51" s="8" customFormat="1" ht="19.5">
      <c r="A12" s="10" t="s">
        <v>74</v>
      </c>
      <c r="B12" s="10"/>
      <c r="C12" s="10"/>
      <c r="D12" s="10"/>
      <c r="E12" s="10"/>
      <c r="F12" s="102"/>
      <c r="G12" s="102"/>
      <c r="H12" s="70" t="s">
        <v>82</v>
      </c>
      <c r="I12" s="70" t="s">
        <v>82</v>
      </c>
      <c r="J12" s="70"/>
      <c r="K12" s="126"/>
      <c r="L12" s="130" t="s">
        <v>84</v>
      </c>
      <c r="M12" s="130" t="s">
        <v>84</v>
      </c>
      <c r="N12" s="126"/>
      <c r="O12" s="10"/>
      <c r="P12" s="70" t="s">
        <v>82</v>
      </c>
      <c r="Q12" s="70" t="s">
        <v>82</v>
      </c>
      <c r="R12" s="70"/>
      <c r="S12" s="71" t="s">
        <v>85</v>
      </c>
      <c r="T12" s="71" t="s">
        <v>85</v>
      </c>
      <c r="U12" s="72" t="s">
        <v>81</v>
      </c>
      <c r="V12" s="72" t="s">
        <v>81</v>
      </c>
      <c r="W12" s="71" t="s">
        <v>85</v>
      </c>
      <c r="X12" s="71" t="s">
        <v>85</v>
      </c>
      <c r="Y12" s="103"/>
      <c r="Z12" s="103"/>
      <c r="AA12" s="130" t="s">
        <v>84</v>
      </c>
      <c r="AB12" s="130" t="s">
        <v>84</v>
      </c>
      <c r="AC12" s="126"/>
      <c r="AD12" s="126"/>
      <c r="AE12" s="70" t="s">
        <v>82</v>
      </c>
      <c r="AF12" s="70" t="s">
        <v>82</v>
      </c>
      <c r="AG12" s="70"/>
      <c r="AH12" s="10"/>
      <c r="AI12" s="10"/>
      <c r="AJ12" s="10"/>
      <c r="AK12" s="10"/>
      <c r="AL12" s="10"/>
      <c r="AM12" s="70" t="s">
        <v>82</v>
      </c>
      <c r="AN12" s="70" t="s">
        <v>82</v>
      </c>
      <c r="AO12" s="70"/>
      <c r="AP12" s="72" t="s">
        <v>81</v>
      </c>
      <c r="AQ12" s="72" t="s">
        <v>81</v>
      </c>
      <c r="AR12" s="72" t="s">
        <v>81</v>
      </c>
      <c r="AS12" s="71" t="s">
        <v>85</v>
      </c>
      <c r="AT12" s="10"/>
      <c r="AU12" s="11">
        <v>13</v>
      </c>
      <c r="AV12" s="11">
        <f>SUM(AT12:AU12)</f>
        <v>13</v>
      </c>
      <c r="AW12" s="129" t="s">
        <v>74</v>
      </c>
      <c r="AY12" s="64"/>
    </row>
    <row r="13" spans="1:51" s="8" customFormat="1" ht="19.5">
      <c r="A13" s="10" t="s">
        <v>75</v>
      </c>
      <c r="B13" s="10"/>
      <c r="C13" s="10"/>
      <c r="D13" s="102"/>
      <c r="E13" s="102"/>
      <c r="F13" s="102"/>
      <c r="G13" s="102"/>
      <c r="H13" s="70" t="s">
        <v>82</v>
      </c>
      <c r="I13" s="70" t="s">
        <v>82</v>
      </c>
      <c r="J13" s="70"/>
      <c r="K13" s="73" t="s">
        <v>83</v>
      </c>
      <c r="L13" s="73" t="s">
        <v>83</v>
      </c>
      <c r="M13" s="73" t="s">
        <v>83</v>
      </c>
      <c r="N13" s="73" t="s">
        <v>83</v>
      </c>
      <c r="O13" s="10"/>
      <c r="P13" s="70" t="s">
        <v>82</v>
      </c>
      <c r="Q13" s="70" t="s">
        <v>82</v>
      </c>
      <c r="R13" s="70"/>
      <c r="S13" s="71" t="s">
        <v>85</v>
      </c>
      <c r="T13" s="71" t="s">
        <v>85</v>
      </c>
      <c r="U13" s="72" t="s">
        <v>81</v>
      </c>
      <c r="V13" s="72" t="s">
        <v>81</v>
      </c>
      <c r="W13" s="71" t="s">
        <v>85</v>
      </c>
      <c r="X13" s="71" t="s">
        <v>85</v>
      </c>
      <c r="Y13" s="103"/>
      <c r="Z13" s="73" t="s">
        <v>83</v>
      </c>
      <c r="AA13" s="73" t="s">
        <v>83</v>
      </c>
      <c r="AB13" s="73" t="s">
        <v>83</v>
      </c>
      <c r="AC13" s="73" t="s">
        <v>83</v>
      </c>
      <c r="AD13" s="126"/>
      <c r="AE13" s="70" t="s">
        <v>82</v>
      </c>
      <c r="AF13" s="70" t="s">
        <v>82</v>
      </c>
      <c r="AG13" s="70"/>
      <c r="AH13" s="10"/>
      <c r="AI13" s="10"/>
      <c r="AJ13" s="10"/>
      <c r="AK13" s="10"/>
      <c r="AL13" s="10"/>
      <c r="AM13" s="70" t="s">
        <v>82</v>
      </c>
      <c r="AN13" s="70" t="s">
        <v>82</v>
      </c>
      <c r="AO13" s="70"/>
      <c r="AP13" s="72" t="s">
        <v>81</v>
      </c>
      <c r="AQ13" s="72" t="s">
        <v>81</v>
      </c>
      <c r="AR13" s="72" t="s">
        <v>81</v>
      </c>
      <c r="AS13" s="71" t="s">
        <v>85</v>
      </c>
      <c r="AT13" s="10"/>
      <c r="AU13" s="11">
        <v>13</v>
      </c>
      <c r="AV13" s="11">
        <f>SUM(AT13:AU13)</f>
        <v>13</v>
      </c>
      <c r="AW13" s="129" t="s">
        <v>75</v>
      </c>
      <c r="AY13" s="64"/>
    </row>
    <row r="14" spans="1:51" s="8" customFormat="1" ht="19.5">
      <c r="A14" s="10" t="s">
        <v>76</v>
      </c>
      <c r="B14" s="10"/>
      <c r="C14" s="10"/>
      <c r="D14" s="73"/>
      <c r="E14" s="73"/>
      <c r="F14" s="73"/>
      <c r="G14" s="73"/>
      <c r="H14" s="70" t="s">
        <v>82</v>
      </c>
      <c r="I14" s="70" t="s">
        <v>82</v>
      </c>
      <c r="J14" s="70"/>
      <c r="K14" s="10"/>
      <c r="L14" s="10"/>
      <c r="M14" s="10"/>
      <c r="N14" s="10"/>
      <c r="O14" s="10"/>
      <c r="P14" s="70" t="s">
        <v>82</v>
      </c>
      <c r="Q14" s="70" t="s">
        <v>82</v>
      </c>
      <c r="R14" s="70"/>
      <c r="S14" s="71" t="s">
        <v>85</v>
      </c>
      <c r="T14" s="71" t="s">
        <v>85</v>
      </c>
      <c r="U14" s="72" t="s">
        <v>81</v>
      </c>
      <c r="V14" s="72" t="s">
        <v>81</v>
      </c>
      <c r="W14" s="71" t="s">
        <v>85</v>
      </c>
      <c r="X14" s="71" t="s">
        <v>85</v>
      </c>
      <c r="Y14" s="70"/>
      <c r="Z14" s="70"/>
      <c r="AA14" s="70"/>
      <c r="AB14" s="70" t="s">
        <v>82</v>
      </c>
      <c r="AC14" s="70" t="s">
        <v>82</v>
      </c>
      <c r="AD14" s="10"/>
      <c r="AE14" s="70"/>
      <c r="AF14" s="70"/>
      <c r="AG14" s="70" t="s">
        <v>82</v>
      </c>
      <c r="AH14" s="72" t="s">
        <v>81</v>
      </c>
      <c r="AI14" s="72" t="s">
        <v>81</v>
      </c>
      <c r="AJ14" s="10"/>
      <c r="AK14" s="10"/>
      <c r="AL14" s="10"/>
      <c r="AM14" s="74" t="s">
        <v>86</v>
      </c>
      <c r="AN14" s="74" t="s">
        <v>86</v>
      </c>
      <c r="AO14" s="70"/>
      <c r="AP14" s="72"/>
      <c r="AQ14" s="72"/>
      <c r="AR14" s="72"/>
      <c r="AS14" s="71"/>
      <c r="AT14" s="10">
        <v>2</v>
      </c>
      <c r="AU14" s="11">
        <v>4</v>
      </c>
      <c r="AV14" s="11">
        <f>SUM(AT14:AU14)</f>
        <v>6</v>
      </c>
      <c r="AW14" s="129" t="s">
        <v>76</v>
      </c>
      <c r="AY14" s="64"/>
    </row>
    <row r="15" spans="1:51" s="8" customFormat="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75">
        <f t="shared" ref="AT15:AV15" si="0">SUM(AT11:AT14)</f>
        <v>2</v>
      </c>
      <c r="AU15" s="75">
        <f t="shared" si="0"/>
        <v>43</v>
      </c>
      <c r="AV15" s="75">
        <f t="shared" si="0"/>
        <v>45</v>
      </c>
      <c r="AW15" s="10"/>
      <c r="AY15" s="64"/>
    </row>
    <row r="16" spans="1:51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7"/>
      <c r="AC16" s="77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9"/>
      <c r="AU16" s="27"/>
      <c r="AX16" s="41"/>
      <c r="AY16" s="41"/>
    </row>
    <row r="17" spans="1:51" s="15" customFormat="1" ht="15.75">
      <c r="A17" s="76"/>
      <c r="B17" s="859" t="s">
        <v>77</v>
      </c>
      <c r="C17" s="859"/>
      <c r="D17" s="859"/>
      <c r="E17" s="859"/>
      <c r="F17" s="859"/>
      <c r="G17" s="859"/>
      <c r="H17" s="76"/>
      <c r="I17" s="860" t="s">
        <v>110</v>
      </c>
      <c r="J17" s="860"/>
      <c r="K17" s="860"/>
      <c r="L17" s="860"/>
      <c r="M17" s="76"/>
      <c r="N17" s="324" t="s">
        <v>67</v>
      </c>
      <c r="O17" s="324"/>
      <c r="P17" s="324"/>
      <c r="Q17" s="324"/>
      <c r="R17" s="76"/>
      <c r="S17" s="76"/>
      <c r="T17" s="324" t="s">
        <v>78</v>
      </c>
      <c r="U17" s="324"/>
      <c r="V17" s="324"/>
      <c r="W17" s="324"/>
      <c r="X17" s="76"/>
      <c r="Y17" s="76"/>
      <c r="Z17" s="80" t="s">
        <v>69</v>
      </c>
      <c r="AA17" s="81"/>
      <c r="AB17" s="82"/>
      <c r="AC17" s="82"/>
      <c r="AD17" s="83"/>
      <c r="AE17" s="83"/>
      <c r="AF17" s="860" t="s">
        <v>68</v>
      </c>
      <c r="AG17" s="860"/>
      <c r="AH17" s="860"/>
      <c r="AI17" s="860"/>
      <c r="AJ17" s="860"/>
      <c r="AK17" s="84"/>
      <c r="AL17" s="860" t="s">
        <v>79</v>
      </c>
      <c r="AM17" s="860"/>
      <c r="AN17" s="860"/>
      <c r="AO17" s="860"/>
      <c r="AP17" s="860"/>
      <c r="AQ17" s="83"/>
      <c r="AR17" s="80" t="s">
        <v>80</v>
      </c>
      <c r="AS17" s="81"/>
      <c r="AT17" s="81"/>
      <c r="AU17" s="81"/>
      <c r="AX17" s="65"/>
      <c r="AY17" s="65"/>
    </row>
    <row r="18" spans="1:51" s="22" customFormat="1" ht="19.5">
      <c r="A18" s="86"/>
      <c r="B18" s="86"/>
      <c r="C18" s="86"/>
      <c r="D18" s="86"/>
      <c r="E18" s="86"/>
      <c r="F18" s="86"/>
      <c r="G18" s="86"/>
      <c r="H18" s="86"/>
      <c r="I18" s="86"/>
      <c r="J18" s="130"/>
      <c r="K18" s="86"/>
      <c r="L18" s="86"/>
      <c r="M18" s="86"/>
      <c r="N18" s="86"/>
      <c r="O18" s="571" t="s">
        <v>81</v>
      </c>
      <c r="P18" s="571"/>
      <c r="Q18" s="87"/>
      <c r="R18" s="86"/>
      <c r="S18" s="86"/>
      <c r="T18" s="86"/>
      <c r="U18" s="325" t="s">
        <v>82</v>
      </c>
      <c r="V18" s="326"/>
      <c r="W18" s="88"/>
      <c r="X18" s="88"/>
      <c r="Y18" s="86"/>
      <c r="Z18" s="86"/>
      <c r="AA18" s="327" t="s">
        <v>83</v>
      </c>
      <c r="AB18" s="327"/>
      <c r="AC18" s="89"/>
      <c r="AD18" s="86"/>
      <c r="AE18" s="86"/>
      <c r="AF18" s="86"/>
      <c r="AG18" s="327" t="s">
        <v>84</v>
      </c>
      <c r="AH18" s="327"/>
      <c r="AI18" s="86"/>
      <c r="AJ18" s="86"/>
      <c r="AK18" s="90"/>
      <c r="AL18" s="88"/>
      <c r="AM18" s="328" t="s">
        <v>85</v>
      </c>
      <c r="AN18" s="329"/>
      <c r="AO18" s="86"/>
      <c r="AP18" s="86"/>
      <c r="AQ18" s="86"/>
      <c r="AR18" s="86"/>
      <c r="AS18" s="131" t="s">
        <v>86</v>
      </c>
      <c r="AT18" s="86"/>
      <c r="AU18" s="91"/>
      <c r="AV18" s="26"/>
      <c r="AX18" s="66"/>
      <c r="AY18" s="66"/>
    </row>
    <row r="19" spans="1:51">
      <c r="A19" s="6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9"/>
      <c r="AC19" s="39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37"/>
      <c r="AU19" s="41"/>
      <c r="AV19" s="41"/>
      <c r="AW19" s="41"/>
      <c r="AX19" s="41"/>
    </row>
    <row r="20" spans="1:51">
      <c r="A20" s="540" t="s">
        <v>87</v>
      </c>
      <c r="B20" s="541"/>
      <c r="C20" s="541"/>
      <c r="D20" s="551" t="s">
        <v>88</v>
      </c>
      <c r="E20" s="551"/>
      <c r="F20" s="555" t="s">
        <v>0</v>
      </c>
      <c r="G20" s="555"/>
      <c r="H20" s="555"/>
      <c r="I20" s="555"/>
      <c r="J20" s="555"/>
      <c r="K20" s="555"/>
      <c r="L20" s="555"/>
      <c r="M20" s="555"/>
      <c r="N20" s="555"/>
      <c r="O20" s="555"/>
      <c r="P20" s="555"/>
      <c r="Q20" s="555"/>
      <c r="R20" s="555"/>
      <c r="S20" s="555"/>
      <c r="T20" s="555"/>
      <c r="U20" s="555"/>
      <c r="V20" s="555"/>
      <c r="W20" s="555"/>
      <c r="X20" s="555"/>
      <c r="Y20" s="555"/>
      <c r="Z20" s="555"/>
      <c r="AA20" s="555"/>
      <c r="AB20" s="747" t="s">
        <v>1</v>
      </c>
      <c r="AC20" s="562"/>
      <c r="AD20" s="854" t="s">
        <v>2</v>
      </c>
      <c r="AE20" s="555"/>
      <c r="AF20" s="555"/>
      <c r="AG20" s="555"/>
      <c r="AH20" s="555"/>
      <c r="AI20" s="555"/>
      <c r="AJ20" s="555"/>
      <c r="AK20" s="555"/>
      <c r="AL20" s="555"/>
      <c r="AM20" s="555"/>
      <c r="AN20" s="555"/>
      <c r="AO20" s="555"/>
      <c r="AP20" s="547" t="s">
        <v>3</v>
      </c>
      <c r="AQ20" s="547"/>
      <c r="AR20" s="547"/>
      <c r="AS20" s="547"/>
      <c r="AT20" s="541" t="s">
        <v>4</v>
      </c>
      <c r="AU20" s="541"/>
      <c r="AV20" s="541"/>
      <c r="AW20" s="541"/>
    </row>
    <row r="21" spans="1:51">
      <c r="A21" s="540"/>
      <c r="B21" s="541"/>
      <c r="C21" s="541"/>
      <c r="D21" s="551"/>
      <c r="E21" s="551"/>
      <c r="F21" s="555"/>
      <c r="G21" s="555"/>
      <c r="H21" s="555"/>
      <c r="I21" s="555"/>
      <c r="J21" s="555"/>
      <c r="K21" s="555"/>
      <c r="L21" s="555"/>
      <c r="M21" s="555"/>
      <c r="N21" s="555"/>
      <c r="O21" s="555"/>
      <c r="P21" s="555"/>
      <c r="Q21" s="555"/>
      <c r="R21" s="555"/>
      <c r="S21" s="555"/>
      <c r="T21" s="555"/>
      <c r="U21" s="555"/>
      <c r="V21" s="555"/>
      <c r="W21" s="555"/>
      <c r="X21" s="555"/>
      <c r="Y21" s="555"/>
      <c r="Z21" s="555"/>
      <c r="AA21" s="555"/>
      <c r="AB21" s="747"/>
      <c r="AC21" s="562"/>
      <c r="AD21" s="854"/>
      <c r="AE21" s="555"/>
      <c r="AF21" s="555"/>
      <c r="AG21" s="555"/>
      <c r="AH21" s="555"/>
      <c r="AI21" s="555"/>
      <c r="AJ21" s="555"/>
      <c r="AK21" s="555"/>
      <c r="AL21" s="555"/>
      <c r="AM21" s="555"/>
      <c r="AN21" s="555"/>
      <c r="AO21" s="855"/>
      <c r="AP21" s="848">
        <v>1</v>
      </c>
      <c r="AQ21" s="547"/>
      <c r="AR21" s="547">
        <v>2</v>
      </c>
      <c r="AS21" s="548"/>
      <c r="AT21" s="845"/>
      <c r="AU21" s="541"/>
      <c r="AV21" s="541"/>
      <c r="AW21" s="541"/>
    </row>
    <row r="22" spans="1:51" ht="30.75">
      <c r="A22" s="849"/>
      <c r="B22" s="847"/>
      <c r="C22" s="847"/>
      <c r="D22" s="850"/>
      <c r="E22" s="850"/>
      <c r="F22" s="851"/>
      <c r="G22" s="851"/>
      <c r="H22" s="851"/>
      <c r="I22" s="851"/>
      <c r="J22" s="851"/>
      <c r="K22" s="851"/>
      <c r="L22" s="851"/>
      <c r="M22" s="851"/>
      <c r="N22" s="851"/>
      <c r="O22" s="851"/>
      <c r="P22" s="851"/>
      <c r="Q22" s="851"/>
      <c r="R22" s="851"/>
      <c r="S22" s="851"/>
      <c r="T22" s="851"/>
      <c r="U22" s="851"/>
      <c r="V22" s="851"/>
      <c r="W22" s="851"/>
      <c r="X22" s="851"/>
      <c r="Y22" s="851"/>
      <c r="Z22" s="851"/>
      <c r="AA22" s="851"/>
      <c r="AB22" s="852"/>
      <c r="AC22" s="853"/>
      <c r="AD22" s="856" t="s">
        <v>5</v>
      </c>
      <c r="AE22" s="857"/>
      <c r="AF22" s="857" t="s">
        <v>89</v>
      </c>
      <c r="AG22" s="857"/>
      <c r="AH22" s="857" t="s">
        <v>6</v>
      </c>
      <c r="AI22" s="857"/>
      <c r="AJ22" s="857" t="s">
        <v>7</v>
      </c>
      <c r="AK22" s="857"/>
      <c r="AL22" s="857" t="s">
        <v>8</v>
      </c>
      <c r="AM22" s="857"/>
      <c r="AN22" s="857" t="s">
        <v>9</v>
      </c>
      <c r="AO22" s="858"/>
      <c r="AP22" s="92" t="s">
        <v>10</v>
      </c>
      <c r="AQ22" s="93" t="s">
        <v>11</v>
      </c>
      <c r="AR22" s="93" t="s">
        <v>10</v>
      </c>
      <c r="AS22" s="94" t="s">
        <v>11</v>
      </c>
      <c r="AT22" s="846"/>
      <c r="AU22" s="847"/>
      <c r="AV22" s="847"/>
      <c r="AW22" s="847"/>
    </row>
    <row r="23" spans="1:51">
      <c r="A23" s="685" t="s">
        <v>12</v>
      </c>
      <c r="B23" s="685"/>
      <c r="C23" s="685"/>
      <c r="D23" s="685"/>
      <c r="E23" s="685"/>
      <c r="F23" s="685"/>
      <c r="G23" s="685"/>
      <c r="H23" s="685"/>
      <c r="I23" s="685"/>
      <c r="J23" s="685"/>
      <c r="K23" s="685"/>
      <c r="L23" s="685"/>
      <c r="M23" s="685"/>
      <c r="N23" s="685"/>
      <c r="O23" s="685"/>
      <c r="P23" s="685"/>
      <c r="Q23" s="685"/>
      <c r="R23" s="685"/>
      <c r="S23" s="685"/>
      <c r="T23" s="685"/>
      <c r="U23" s="685"/>
      <c r="V23" s="685"/>
      <c r="W23" s="685"/>
      <c r="X23" s="685"/>
      <c r="Y23" s="685"/>
      <c r="Z23" s="685"/>
      <c r="AA23" s="685"/>
      <c r="AB23" s="705">
        <f>AB24+AB34</f>
        <v>30</v>
      </c>
      <c r="AC23" s="838"/>
      <c r="AD23" s="717">
        <f>AF23+AN23</f>
        <v>900</v>
      </c>
      <c r="AE23" s="705"/>
      <c r="AF23" s="705">
        <f>AH23+AJ23+AL23</f>
        <v>446</v>
      </c>
      <c r="AG23" s="705"/>
      <c r="AH23" s="705">
        <f>AH24+AH34</f>
        <v>128</v>
      </c>
      <c r="AI23" s="705"/>
      <c r="AJ23" s="705">
        <f>AJ24+AJ34</f>
        <v>318</v>
      </c>
      <c r="AK23" s="705"/>
      <c r="AL23" s="705">
        <v>0</v>
      </c>
      <c r="AM23" s="705"/>
      <c r="AN23" s="705">
        <f>AN24+AN34</f>
        <v>454</v>
      </c>
      <c r="AO23" s="838"/>
      <c r="AP23" s="119">
        <f t="shared" ref="AP23:AS23" si="1">AP24+AP34</f>
        <v>10</v>
      </c>
      <c r="AQ23" s="124">
        <f t="shared" si="1"/>
        <v>10</v>
      </c>
      <c r="AR23" s="124">
        <f t="shared" si="1"/>
        <v>10</v>
      </c>
      <c r="AS23" s="125">
        <f t="shared" si="1"/>
        <v>10</v>
      </c>
      <c r="AT23" s="844"/>
      <c r="AU23" s="744"/>
      <c r="AV23" s="744"/>
      <c r="AW23" s="744"/>
    </row>
    <row r="24" spans="1:51">
      <c r="A24" s="721" t="s">
        <v>13</v>
      </c>
      <c r="B24" s="721"/>
      <c r="C24" s="721"/>
      <c r="D24" s="721"/>
      <c r="E24" s="721"/>
      <c r="F24" s="721"/>
      <c r="G24" s="721"/>
      <c r="H24" s="721"/>
      <c r="I24" s="721"/>
      <c r="J24" s="721"/>
      <c r="K24" s="721"/>
      <c r="L24" s="721"/>
      <c r="M24" s="721"/>
      <c r="N24" s="721"/>
      <c r="O24" s="721"/>
      <c r="P24" s="721"/>
      <c r="Q24" s="721"/>
      <c r="R24" s="721"/>
      <c r="S24" s="721"/>
      <c r="T24" s="721"/>
      <c r="U24" s="721"/>
      <c r="V24" s="721"/>
      <c r="W24" s="721"/>
      <c r="X24" s="721"/>
      <c r="Y24" s="721"/>
      <c r="Z24" s="721"/>
      <c r="AA24" s="721"/>
      <c r="AB24" s="705">
        <f>SUM(AB25:AB33)</f>
        <v>26</v>
      </c>
      <c r="AC24" s="838"/>
      <c r="AD24" s="717">
        <f t="shared" ref="AD24:AD35" si="2">AF24+AN24</f>
        <v>780</v>
      </c>
      <c r="AE24" s="705"/>
      <c r="AF24" s="705">
        <f t="shared" ref="AF24:AF34" si="3">AH24+AJ24+AL24</f>
        <v>390</v>
      </c>
      <c r="AG24" s="705"/>
      <c r="AH24" s="705">
        <f>SUM(AH25:AH33)</f>
        <v>72</v>
      </c>
      <c r="AI24" s="705"/>
      <c r="AJ24" s="705">
        <f>SUM(AJ25:AJ33)</f>
        <v>318</v>
      </c>
      <c r="AK24" s="705"/>
      <c r="AL24" s="705">
        <f>SUM(AL25:AL33)</f>
        <v>0</v>
      </c>
      <c r="AM24" s="705"/>
      <c r="AN24" s="705">
        <f>SUM(AN25:AN33)</f>
        <v>390</v>
      </c>
      <c r="AO24" s="716"/>
      <c r="AP24" s="100">
        <f>AP25+AP26+AP27+AP28+AP29+AP30+AP31+AP32</f>
        <v>10</v>
      </c>
      <c r="AQ24" s="124">
        <f t="shared" ref="AQ24:AS24" si="4">AQ25+AQ26+AQ27+AQ28+AQ29+AQ30+AQ31+AQ32</f>
        <v>10</v>
      </c>
      <c r="AR24" s="124">
        <f t="shared" si="4"/>
        <v>10</v>
      </c>
      <c r="AS24" s="119">
        <f t="shared" si="4"/>
        <v>10</v>
      </c>
      <c r="AT24" s="843"/>
      <c r="AU24" s="743"/>
      <c r="AV24" s="743"/>
      <c r="AW24" s="743"/>
    </row>
    <row r="25" spans="1:51" s="27" customFormat="1">
      <c r="A25" s="375" t="s">
        <v>113</v>
      </c>
      <c r="B25" s="375"/>
      <c r="C25" s="375"/>
      <c r="D25" s="322" t="s">
        <v>129</v>
      </c>
      <c r="E25" s="322"/>
      <c r="F25" s="675" t="s">
        <v>18</v>
      </c>
      <c r="G25" s="675"/>
      <c r="H25" s="675"/>
      <c r="I25" s="675"/>
      <c r="J25" s="675"/>
      <c r="K25" s="675"/>
      <c r="L25" s="675"/>
      <c r="M25" s="675"/>
      <c r="N25" s="675"/>
      <c r="O25" s="675"/>
      <c r="P25" s="675"/>
      <c r="Q25" s="675"/>
      <c r="R25" s="675"/>
      <c r="S25" s="675"/>
      <c r="T25" s="675"/>
      <c r="U25" s="675"/>
      <c r="V25" s="675"/>
      <c r="W25" s="675"/>
      <c r="X25" s="675"/>
      <c r="Y25" s="675"/>
      <c r="Z25" s="675"/>
      <c r="AA25" s="675"/>
      <c r="AB25" s="677">
        <v>4</v>
      </c>
      <c r="AC25" s="831"/>
      <c r="AD25" s="690">
        <f t="shared" si="2"/>
        <v>120</v>
      </c>
      <c r="AE25" s="677"/>
      <c r="AF25" s="677">
        <f t="shared" si="3"/>
        <v>64</v>
      </c>
      <c r="AG25" s="677"/>
      <c r="AH25" s="677">
        <v>0</v>
      </c>
      <c r="AI25" s="677"/>
      <c r="AJ25" s="677">
        <v>64</v>
      </c>
      <c r="AK25" s="677"/>
      <c r="AL25" s="677">
        <v>0</v>
      </c>
      <c r="AM25" s="677"/>
      <c r="AN25" s="677">
        <v>56</v>
      </c>
      <c r="AO25" s="689"/>
      <c r="AP25" s="96">
        <v>4</v>
      </c>
      <c r="AQ25" s="116">
        <v>4</v>
      </c>
      <c r="AR25" s="116"/>
      <c r="AS25" s="118"/>
      <c r="AT25" s="440" t="s">
        <v>15</v>
      </c>
      <c r="AU25" s="441"/>
      <c r="AV25" s="441"/>
      <c r="AW25" s="441"/>
      <c r="AY25" s="27">
        <f t="shared" ref="AY25:AY58" si="5">AF25/16</f>
        <v>4</v>
      </c>
    </row>
    <row r="26" spans="1:51" s="27" customFormat="1">
      <c r="A26" s="375" t="s">
        <v>113</v>
      </c>
      <c r="B26" s="375"/>
      <c r="C26" s="375"/>
      <c r="D26" s="322" t="s">
        <v>130</v>
      </c>
      <c r="E26" s="322"/>
      <c r="F26" s="675" t="s">
        <v>19</v>
      </c>
      <c r="G26" s="675"/>
      <c r="H26" s="675"/>
      <c r="I26" s="675"/>
      <c r="J26" s="675"/>
      <c r="K26" s="675"/>
      <c r="L26" s="675"/>
      <c r="M26" s="675"/>
      <c r="N26" s="675"/>
      <c r="O26" s="675"/>
      <c r="P26" s="675"/>
      <c r="Q26" s="675"/>
      <c r="R26" s="675"/>
      <c r="S26" s="675"/>
      <c r="T26" s="675"/>
      <c r="U26" s="675"/>
      <c r="V26" s="675"/>
      <c r="W26" s="675"/>
      <c r="X26" s="675"/>
      <c r="Y26" s="675"/>
      <c r="Z26" s="675"/>
      <c r="AA26" s="675"/>
      <c r="AB26" s="677">
        <v>4</v>
      </c>
      <c r="AC26" s="831"/>
      <c r="AD26" s="690">
        <f t="shared" si="2"/>
        <v>120</v>
      </c>
      <c r="AE26" s="677"/>
      <c r="AF26" s="677">
        <f t="shared" si="3"/>
        <v>64</v>
      </c>
      <c r="AG26" s="677"/>
      <c r="AH26" s="677">
        <v>0</v>
      </c>
      <c r="AI26" s="677"/>
      <c r="AJ26" s="677">
        <v>64</v>
      </c>
      <c r="AK26" s="677"/>
      <c r="AL26" s="677">
        <v>0</v>
      </c>
      <c r="AM26" s="677"/>
      <c r="AN26" s="677">
        <v>56</v>
      </c>
      <c r="AO26" s="689"/>
      <c r="AP26" s="96"/>
      <c r="AQ26" s="116"/>
      <c r="AR26" s="116">
        <v>4</v>
      </c>
      <c r="AS26" s="118">
        <v>4</v>
      </c>
      <c r="AT26" s="440" t="s">
        <v>15</v>
      </c>
      <c r="AU26" s="441"/>
      <c r="AV26" s="441"/>
      <c r="AW26" s="441"/>
      <c r="AY26" s="27">
        <f t="shared" si="5"/>
        <v>4</v>
      </c>
    </row>
    <row r="27" spans="1:51" s="27" customFormat="1">
      <c r="A27" s="375" t="s">
        <v>114</v>
      </c>
      <c r="B27" s="375"/>
      <c r="C27" s="375"/>
      <c r="D27" s="322" t="s">
        <v>131</v>
      </c>
      <c r="E27" s="322"/>
      <c r="F27" s="675" t="s">
        <v>20</v>
      </c>
      <c r="G27" s="675"/>
      <c r="H27" s="675"/>
      <c r="I27" s="675"/>
      <c r="J27" s="675"/>
      <c r="K27" s="675"/>
      <c r="L27" s="675"/>
      <c r="M27" s="675"/>
      <c r="N27" s="675"/>
      <c r="O27" s="675"/>
      <c r="P27" s="675"/>
      <c r="Q27" s="675"/>
      <c r="R27" s="675"/>
      <c r="S27" s="675"/>
      <c r="T27" s="675"/>
      <c r="U27" s="675"/>
      <c r="V27" s="675"/>
      <c r="W27" s="675"/>
      <c r="X27" s="675"/>
      <c r="Y27" s="675"/>
      <c r="Z27" s="675"/>
      <c r="AA27" s="675"/>
      <c r="AB27" s="677">
        <v>4</v>
      </c>
      <c r="AC27" s="831"/>
      <c r="AD27" s="690">
        <f t="shared" si="2"/>
        <v>120</v>
      </c>
      <c r="AE27" s="677"/>
      <c r="AF27" s="677">
        <f t="shared" si="3"/>
        <v>64</v>
      </c>
      <c r="AG27" s="677"/>
      <c r="AH27" s="677">
        <v>0</v>
      </c>
      <c r="AI27" s="677"/>
      <c r="AJ27" s="677">
        <v>64</v>
      </c>
      <c r="AK27" s="677"/>
      <c r="AL27" s="677">
        <v>0</v>
      </c>
      <c r="AM27" s="677"/>
      <c r="AN27" s="677">
        <v>56</v>
      </c>
      <c r="AO27" s="689"/>
      <c r="AP27" s="96">
        <v>4</v>
      </c>
      <c r="AQ27" s="116">
        <v>4</v>
      </c>
      <c r="AR27" s="116"/>
      <c r="AS27" s="118"/>
      <c r="AT27" s="440" t="s">
        <v>15</v>
      </c>
      <c r="AU27" s="441"/>
      <c r="AV27" s="441"/>
      <c r="AW27" s="441"/>
      <c r="AY27" s="27">
        <f t="shared" si="5"/>
        <v>4</v>
      </c>
    </row>
    <row r="28" spans="1:51" s="27" customFormat="1">
      <c r="A28" s="375" t="s">
        <v>114</v>
      </c>
      <c r="B28" s="375"/>
      <c r="C28" s="375"/>
      <c r="D28" s="322" t="s">
        <v>132</v>
      </c>
      <c r="E28" s="322"/>
      <c r="F28" s="675" t="s">
        <v>21</v>
      </c>
      <c r="G28" s="675"/>
      <c r="H28" s="675"/>
      <c r="I28" s="675"/>
      <c r="J28" s="675"/>
      <c r="K28" s="675"/>
      <c r="L28" s="675"/>
      <c r="M28" s="675"/>
      <c r="N28" s="675"/>
      <c r="O28" s="675"/>
      <c r="P28" s="675"/>
      <c r="Q28" s="675"/>
      <c r="R28" s="675"/>
      <c r="S28" s="675"/>
      <c r="T28" s="675"/>
      <c r="U28" s="675"/>
      <c r="V28" s="675"/>
      <c r="W28" s="675"/>
      <c r="X28" s="675"/>
      <c r="Y28" s="675"/>
      <c r="Z28" s="675"/>
      <c r="AA28" s="675"/>
      <c r="AB28" s="677">
        <v>4</v>
      </c>
      <c r="AC28" s="831"/>
      <c r="AD28" s="690">
        <f t="shared" si="2"/>
        <v>120</v>
      </c>
      <c r="AE28" s="677"/>
      <c r="AF28" s="677">
        <f t="shared" si="3"/>
        <v>64</v>
      </c>
      <c r="AG28" s="677"/>
      <c r="AH28" s="677">
        <v>0</v>
      </c>
      <c r="AI28" s="677"/>
      <c r="AJ28" s="677">
        <v>64</v>
      </c>
      <c r="AK28" s="677"/>
      <c r="AL28" s="677">
        <v>0</v>
      </c>
      <c r="AM28" s="677"/>
      <c r="AN28" s="677">
        <v>56</v>
      </c>
      <c r="AO28" s="689"/>
      <c r="AP28" s="96"/>
      <c r="AQ28" s="116"/>
      <c r="AR28" s="116">
        <v>4</v>
      </c>
      <c r="AS28" s="118">
        <v>4</v>
      </c>
      <c r="AT28" s="440" t="s">
        <v>15</v>
      </c>
      <c r="AU28" s="441"/>
      <c r="AV28" s="441"/>
      <c r="AW28" s="441"/>
      <c r="AY28" s="27">
        <f t="shared" si="5"/>
        <v>4</v>
      </c>
    </row>
    <row r="29" spans="1:51" s="27" customFormat="1">
      <c r="A29" s="375" t="s">
        <v>114</v>
      </c>
      <c r="B29" s="375"/>
      <c r="C29" s="375"/>
      <c r="D29" s="322" t="s">
        <v>128</v>
      </c>
      <c r="E29" s="322"/>
      <c r="F29" s="679" t="s">
        <v>200</v>
      </c>
      <c r="G29" s="679"/>
      <c r="H29" s="679"/>
      <c r="I29" s="679"/>
      <c r="J29" s="679"/>
      <c r="K29" s="679"/>
      <c r="L29" s="679"/>
      <c r="M29" s="679"/>
      <c r="N29" s="679"/>
      <c r="O29" s="679"/>
      <c r="P29" s="679"/>
      <c r="Q29" s="679"/>
      <c r="R29" s="679"/>
      <c r="S29" s="679"/>
      <c r="T29" s="679"/>
      <c r="U29" s="679"/>
      <c r="V29" s="679"/>
      <c r="W29" s="679"/>
      <c r="X29" s="679"/>
      <c r="Y29" s="679"/>
      <c r="Z29" s="679"/>
      <c r="AA29" s="679"/>
      <c r="AB29" s="677">
        <v>4</v>
      </c>
      <c r="AC29" s="831"/>
      <c r="AD29" s="690">
        <v>120</v>
      </c>
      <c r="AE29" s="677"/>
      <c r="AF29" s="677">
        <v>42</v>
      </c>
      <c r="AG29" s="677"/>
      <c r="AH29" s="677">
        <v>0</v>
      </c>
      <c r="AI29" s="677"/>
      <c r="AJ29" s="677">
        <v>42</v>
      </c>
      <c r="AK29" s="677"/>
      <c r="AL29" s="677">
        <v>0</v>
      </c>
      <c r="AM29" s="677"/>
      <c r="AN29" s="677">
        <v>78</v>
      </c>
      <c r="AO29" s="689"/>
      <c r="AP29" s="96"/>
      <c r="AQ29" s="116"/>
      <c r="AR29" s="116"/>
      <c r="AS29" s="118"/>
      <c r="AT29" s="440" t="s">
        <v>17</v>
      </c>
      <c r="AU29" s="441"/>
      <c r="AV29" s="441"/>
      <c r="AW29" s="441"/>
      <c r="AY29" s="27">
        <f t="shared" si="5"/>
        <v>2.625</v>
      </c>
    </row>
    <row r="30" spans="1:51" s="27" customFormat="1">
      <c r="A30" s="375" t="s">
        <v>115</v>
      </c>
      <c r="B30" s="375"/>
      <c r="C30" s="375"/>
      <c r="D30" s="322" t="s">
        <v>133</v>
      </c>
      <c r="E30" s="322"/>
      <c r="F30" s="675" t="s">
        <v>22</v>
      </c>
      <c r="G30" s="675"/>
      <c r="H30" s="675"/>
      <c r="I30" s="675"/>
      <c r="J30" s="675"/>
      <c r="K30" s="675"/>
      <c r="L30" s="675"/>
      <c r="M30" s="675"/>
      <c r="N30" s="675"/>
      <c r="O30" s="675"/>
      <c r="P30" s="675"/>
      <c r="Q30" s="675"/>
      <c r="R30" s="675"/>
      <c r="S30" s="675"/>
      <c r="T30" s="675"/>
      <c r="U30" s="675"/>
      <c r="V30" s="675"/>
      <c r="W30" s="675"/>
      <c r="X30" s="675"/>
      <c r="Y30" s="675"/>
      <c r="Z30" s="675"/>
      <c r="AA30" s="675"/>
      <c r="AB30" s="677">
        <v>2</v>
      </c>
      <c r="AC30" s="831"/>
      <c r="AD30" s="690">
        <f t="shared" si="2"/>
        <v>60</v>
      </c>
      <c r="AE30" s="677"/>
      <c r="AF30" s="677">
        <f t="shared" si="3"/>
        <v>32</v>
      </c>
      <c r="AG30" s="677"/>
      <c r="AH30" s="677">
        <v>24</v>
      </c>
      <c r="AI30" s="677"/>
      <c r="AJ30" s="677">
        <v>8</v>
      </c>
      <c r="AK30" s="677"/>
      <c r="AL30" s="677">
        <v>0</v>
      </c>
      <c r="AM30" s="677"/>
      <c r="AN30" s="677">
        <v>28</v>
      </c>
      <c r="AO30" s="689"/>
      <c r="AP30" s="96">
        <v>2</v>
      </c>
      <c r="AQ30" s="116">
        <v>2</v>
      </c>
      <c r="AR30" s="116"/>
      <c r="AS30" s="118"/>
      <c r="AT30" s="440" t="s">
        <v>15</v>
      </c>
      <c r="AU30" s="441"/>
      <c r="AV30" s="441"/>
      <c r="AW30" s="441"/>
      <c r="AY30" s="27">
        <f t="shared" si="5"/>
        <v>2</v>
      </c>
    </row>
    <row r="31" spans="1:51" s="27" customFormat="1">
      <c r="A31" s="375" t="s">
        <v>115</v>
      </c>
      <c r="B31" s="375"/>
      <c r="C31" s="375"/>
      <c r="D31" s="322" t="s">
        <v>134</v>
      </c>
      <c r="E31" s="322"/>
      <c r="F31" s="675" t="s">
        <v>23</v>
      </c>
      <c r="G31" s="675"/>
      <c r="H31" s="675"/>
      <c r="I31" s="675"/>
      <c r="J31" s="675"/>
      <c r="K31" s="675"/>
      <c r="L31" s="675"/>
      <c r="M31" s="675"/>
      <c r="N31" s="675"/>
      <c r="O31" s="675"/>
      <c r="P31" s="675"/>
      <c r="Q31" s="675"/>
      <c r="R31" s="675"/>
      <c r="S31" s="675"/>
      <c r="T31" s="675"/>
      <c r="U31" s="675"/>
      <c r="V31" s="675"/>
      <c r="W31" s="675"/>
      <c r="X31" s="675"/>
      <c r="Y31" s="675"/>
      <c r="Z31" s="675"/>
      <c r="AA31" s="675"/>
      <c r="AB31" s="677">
        <v>2</v>
      </c>
      <c r="AC31" s="831"/>
      <c r="AD31" s="690">
        <f t="shared" si="2"/>
        <v>60</v>
      </c>
      <c r="AE31" s="677"/>
      <c r="AF31" s="677">
        <f t="shared" si="3"/>
        <v>32</v>
      </c>
      <c r="AG31" s="677"/>
      <c r="AH31" s="677">
        <v>24</v>
      </c>
      <c r="AI31" s="677"/>
      <c r="AJ31" s="677">
        <v>8</v>
      </c>
      <c r="AK31" s="677"/>
      <c r="AL31" s="677">
        <v>0</v>
      </c>
      <c r="AM31" s="677"/>
      <c r="AN31" s="677">
        <v>28</v>
      </c>
      <c r="AO31" s="689"/>
      <c r="AP31" s="96"/>
      <c r="AQ31" s="116"/>
      <c r="AR31" s="116">
        <v>2</v>
      </c>
      <c r="AS31" s="118">
        <v>2</v>
      </c>
      <c r="AT31" s="440" t="s">
        <v>17</v>
      </c>
      <c r="AU31" s="441"/>
      <c r="AV31" s="441"/>
      <c r="AW31" s="441"/>
      <c r="AY31" s="27">
        <f t="shared" si="5"/>
        <v>2</v>
      </c>
    </row>
    <row r="32" spans="1:51" s="27" customFormat="1">
      <c r="A32" s="375" t="s">
        <v>116</v>
      </c>
      <c r="B32" s="375"/>
      <c r="C32" s="375"/>
      <c r="D32" s="322" t="s">
        <v>135</v>
      </c>
      <c r="E32" s="322"/>
      <c r="F32" s="675" t="s">
        <v>109</v>
      </c>
      <c r="G32" s="675"/>
      <c r="H32" s="675"/>
      <c r="I32" s="675"/>
      <c r="J32" s="675"/>
      <c r="K32" s="675"/>
      <c r="L32" s="675"/>
      <c r="M32" s="675"/>
      <c r="N32" s="675"/>
      <c r="O32" s="675"/>
      <c r="P32" s="675"/>
      <c r="Q32" s="675"/>
      <c r="R32" s="675"/>
      <c r="S32" s="675"/>
      <c r="T32" s="675"/>
      <c r="U32" s="675"/>
      <c r="V32" s="675"/>
      <c r="W32" s="675"/>
      <c r="X32" s="675"/>
      <c r="Y32" s="675"/>
      <c r="Z32" s="675"/>
      <c r="AA32" s="675"/>
      <c r="AB32" s="677">
        <v>2</v>
      </c>
      <c r="AC32" s="831"/>
      <c r="AD32" s="690">
        <v>60</v>
      </c>
      <c r="AE32" s="677"/>
      <c r="AF32" s="677">
        <v>28</v>
      </c>
      <c r="AG32" s="677"/>
      <c r="AH32" s="677">
        <v>24</v>
      </c>
      <c r="AI32" s="677"/>
      <c r="AJ32" s="677">
        <v>4</v>
      </c>
      <c r="AK32" s="677"/>
      <c r="AL32" s="677">
        <v>0</v>
      </c>
      <c r="AM32" s="677"/>
      <c r="AN32" s="677">
        <v>32</v>
      </c>
      <c r="AO32" s="689"/>
      <c r="AP32" s="96"/>
      <c r="AQ32" s="116"/>
      <c r="AR32" s="116"/>
      <c r="AS32" s="118"/>
      <c r="AT32" s="440" t="s">
        <v>17</v>
      </c>
      <c r="AU32" s="441"/>
      <c r="AV32" s="441"/>
      <c r="AW32" s="441"/>
      <c r="AY32" s="27">
        <f t="shared" si="5"/>
        <v>1.75</v>
      </c>
    </row>
    <row r="33" spans="1:51" s="27" customFormat="1">
      <c r="A33" s="376" t="s">
        <v>117</v>
      </c>
      <c r="B33" s="377"/>
      <c r="C33" s="378"/>
      <c r="D33" s="381" t="s">
        <v>126</v>
      </c>
      <c r="E33" s="382"/>
      <c r="F33" s="697" t="s">
        <v>24</v>
      </c>
      <c r="G33" s="698"/>
      <c r="H33" s="698"/>
      <c r="I33" s="698"/>
      <c r="J33" s="698"/>
      <c r="K33" s="698"/>
      <c r="L33" s="698"/>
      <c r="M33" s="698"/>
      <c r="N33" s="698"/>
      <c r="O33" s="698"/>
      <c r="P33" s="698"/>
      <c r="Q33" s="698"/>
      <c r="R33" s="698"/>
      <c r="S33" s="698"/>
      <c r="T33" s="698"/>
      <c r="U33" s="698"/>
      <c r="V33" s="698"/>
      <c r="W33" s="698"/>
      <c r="X33" s="698"/>
      <c r="Y33" s="698"/>
      <c r="Z33" s="698"/>
      <c r="AA33" s="699"/>
      <c r="AB33" s="768">
        <v>0</v>
      </c>
      <c r="AC33" s="789"/>
      <c r="AD33" s="790">
        <v>0</v>
      </c>
      <c r="AE33" s="690"/>
      <c r="AF33" s="689">
        <v>0</v>
      </c>
      <c r="AG33" s="690"/>
      <c r="AH33" s="768">
        <v>0</v>
      </c>
      <c r="AI33" s="769"/>
      <c r="AJ33" s="768">
        <v>0</v>
      </c>
      <c r="AK33" s="769"/>
      <c r="AL33" s="768">
        <v>0</v>
      </c>
      <c r="AM33" s="769"/>
      <c r="AN33" s="768">
        <v>0</v>
      </c>
      <c r="AO33" s="789"/>
      <c r="AP33" s="96"/>
      <c r="AQ33" s="116" t="s">
        <v>25</v>
      </c>
      <c r="AR33" s="116"/>
      <c r="AS33" s="118" t="s">
        <v>25</v>
      </c>
      <c r="AT33" s="302" t="s">
        <v>15</v>
      </c>
      <c r="AU33" s="303"/>
      <c r="AV33" s="303"/>
      <c r="AW33" s="513"/>
      <c r="AY33" s="27">
        <f t="shared" si="5"/>
        <v>0</v>
      </c>
    </row>
    <row r="34" spans="1:51">
      <c r="A34" s="721" t="s">
        <v>26</v>
      </c>
      <c r="B34" s="721"/>
      <c r="C34" s="721"/>
      <c r="D34" s="721"/>
      <c r="E34" s="721"/>
      <c r="F34" s="721"/>
      <c r="G34" s="721"/>
      <c r="H34" s="721"/>
      <c r="I34" s="721"/>
      <c r="J34" s="721"/>
      <c r="K34" s="721"/>
      <c r="L34" s="721"/>
      <c r="M34" s="721"/>
      <c r="N34" s="721"/>
      <c r="O34" s="721"/>
      <c r="P34" s="721"/>
      <c r="Q34" s="721"/>
      <c r="R34" s="721"/>
      <c r="S34" s="721"/>
      <c r="T34" s="721"/>
      <c r="U34" s="721"/>
      <c r="V34" s="721"/>
      <c r="W34" s="721"/>
      <c r="X34" s="721"/>
      <c r="Y34" s="721"/>
      <c r="Z34" s="721"/>
      <c r="AA34" s="721"/>
      <c r="AB34" s="686">
        <f>AB35+AB38</f>
        <v>4</v>
      </c>
      <c r="AC34" s="842"/>
      <c r="AD34" s="717">
        <f t="shared" si="2"/>
        <v>120</v>
      </c>
      <c r="AE34" s="705"/>
      <c r="AF34" s="705">
        <f t="shared" si="3"/>
        <v>56</v>
      </c>
      <c r="AG34" s="705"/>
      <c r="AH34" s="686">
        <f t="shared" ref="AH34" si="6">AH35+AH38</f>
        <v>56</v>
      </c>
      <c r="AI34" s="686"/>
      <c r="AJ34" s="686">
        <f t="shared" ref="AJ34" si="7">AJ35+AJ38</f>
        <v>0</v>
      </c>
      <c r="AK34" s="686"/>
      <c r="AL34" s="686">
        <f t="shared" ref="AL34" si="8">AL35+AL38</f>
        <v>0</v>
      </c>
      <c r="AM34" s="686"/>
      <c r="AN34" s="686">
        <f t="shared" ref="AN34" si="9">AN35+AN38</f>
        <v>64</v>
      </c>
      <c r="AO34" s="770"/>
      <c r="AP34" s="97">
        <f>AP35+AP36+AP37+AP38+AP39</f>
        <v>0</v>
      </c>
      <c r="AQ34" s="127">
        <f t="shared" ref="AQ34:AS34" si="10">AQ35+AQ36+AQ37+AQ38+AQ39</f>
        <v>0</v>
      </c>
      <c r="AR34" s="127">
        <f t="shared" si="10"/>
        <v>0</v>
      </c>
      <c r="AS34" s="128">
        <f t="shared" si="10"/>
        <v>0</v>
      </c>
      <c r="AT34" s="821"/>
      <c r="AU34" s="682"/>
      <c r="AV34" s="682"/>
      <c r="AW34" s="682"/>
      <c r="AY34" s="27">
        <f t="shared" si="5"/>
        <v>3.5</v>
      </c>
    </row>
    <row r="35" spans="1:51" s="27" customFormat="1">
      <c r="A35" s="375" t="s">
        <v>119</v>
      </c>
      <c r="B35" s="375"/>
      <c r="C35" s="375"/>
      <c r="D35" s="322" t="s">
        <v>137</v>
      </c>
      <c r="E35" s="322"/>
      <c r="F35" s="837" t="s">
        <v>207</v>
      </c>
      <c r="G35" s="837"/>
      <c r="H35" s="837"/>
      <c r="I35" s="837"/>
      <c r="J35" s="837"/>
      <c r="K35" s="837"/>
      <c r="L35" s="837"/>
      <c r="M35" s="837"/>
      <c r="N35" s="837"/>
      <c r="O35" s="837"/>
      <c r="P35" s="837"/>
      <c r="Q35" s="837"/>
      <c r="R35" s="837"/>
      <c r="S35" s="837"/>
      <c r="T35" s="837"/>
      <c r="U35" s="837"/>
      <c r="V35" s="837"/>
      <c r="W35" s="837"/>
      <c r="X35" s="837"/>
      <c r="Y35" s="837"/>
      <c r="Z35" s="837"/>
      <c r="AA35" s="837"/>
      <c r="AB35" s="676">
        <v>2</v>
      </c>
      <c r="AC35" s="767"/>
      <c r="AD35" s="824">
        <f t="shared" si="2"/>
        <v>60</v>
      </c>
      <c r="AE35" s="707"/>
      <c r="AF35" s="706">
        <v>28</v>
      </c>
      <c r="AG35" s="707"/>
      <c r="AH35" s="677">
        <v>28</v>
      </c>
      <c r="AI35" s="677"/>
      <c r="AJ35" s="677">
        <v>0</v>
      </c>
      <c r="AK35" s="677"/>
      <c r="AL35" s="677">
        <v>0</v>
      </c>
      <c r="AM35" s="677"/>
      <c r="AN35" s="677">
        <v>32</v>
      </c>
      <c r="AO35" s="689"/>
      <c r="AP35" s="96"/>
      <c r="AQ35" s="116"/>
      <c r="AR35" s="116"/>
      <c r="AS35" s="118"/>
      <c r="AT35" s="839" t="s">
        <v>15</v>
      </c>
      <c r="AU35" s="840"/>
      <c r="AV35" s="840"/>
      <c r="AW35" s="840"/>
      <c r="AY35" s="27">
        <f t="shared" si="5"/>
        <v>1.75</v>
      </c>
    </row>
    <row r="36" spans="1:51" s="27" customFormat="1">
      <c r="A36" s="375" t="s">
        <v>116</v>
      </c>
      <c r="B36" s="375"/>
      <c r="C36" s="375"/>
      <c r="D36" s="322" t="s">
        <v>126</v>
      </c>
      <c r="E36" s="322"/>
      <c r="F36" s="675" t="s">
        <v>28</v>
      </c>
      <c r="G36" s="675"/>
      <c r="H36" s="675"/>
      <c r="I36" s="675"/>
      <c r="J36" s="675"/>
      <c r="K36" s="675"/>
      <c r="L36" s="675"/>
      <c r="M36" s="675"/>
      <c r="N36" s="675"/>
      <c r="O36" s="675"/>
      <c r="P36" s="675"/>
      <c r="Q36" s="675"/>
      <c r="R36" s="675"/>
      <c r="S36" s="675"/>
      <c r="T36" s="675"/>
      <c r="U36" s="675"/>
      <c r="V36" s="675"/>
      <c r="W36" s="675"/>
      <c r="X36" s="675"/>
      <c r="Y36" s="675"/>
      <c r="Z36" s="675"/>
      <c r="AA36" s="675"/>
      <c r="AB36" s="676"/>
      <c r="AC36" s="767"/>
      <c r="AD36" s="841"/>
      <c r="AE36" s="742"/>
      <c r="AF36" s="741"/>
      <c r="AG36" s="742"/>
      <c r="AH36" s="677"/>
      <c r="AI36" s="677"/>
      <c r="AJ36" s="677"/>
      <c r="AK36" s="677"/>
      <c r="AL36" s="677"/>
      <c r="AM36" s="677"/>
      <c r="AN36" s="677"/>
      <c r="AO36" s="689"/>
      <c r="AP36" s="96"/>
      <c r="AQ36" s="116"/>
      <c r="AR36" s="116"/>
      <c r="AS36" s="118"/>
      <c r="AT36" s="836"/>
      <c r="AU36" s="733"/>
      <c r="AV36" s="733"/>
      <c r="AW36" s="733"/>
      <c r="AY36" s="27">
        <f t="shared" si="5"/>
        <v>0</v>
      </c>
    </row>
    <row r="37" spans="1:51" s="27" customFormat="1">
      <c r="A37" s="375" t="s">
        <v>120</v>
      </c>
      <c r="B37" s="375"/>
      <c r="C37" s="375"/>
      <c r="D37" s="322" t="s">
        <v>138</v>
      </c>
      <c r="E37" s="322"/>
      <c r="F37" s="837" t="s">
        <v>208</v>
      </c>
      <c r="G37" s="837"/>
      <c r="H37" s="837"/>
      <c r="I37" s="837"/>
      <c r="J37" s="837"/>
      <c r="K37" s="837"/>
      <c r="L37" s="837"/>
      <c r="M37" s="837"/>
      <c r="N37" s="837"/>
      <c r="O37" s="837"/>
      <c r="P37" s="837"/>
      <c r="Q37" s="837"/>
      <c r="R37" s="837"/>
      <c r="S37" s="837"/>
      <c r="T37" s="837"/>
      <c r="U37" s="837"/>
      <c r="V37" s="837"/>
      <c r="W37" s="837"/>
      <c r="X37" s="837"/>
      <c r="Y37" s="837"/>
      <c r="Z37" s="837"/>
      <c r="AA37" s="837"/>
      <c r="AB37" s="676"/>
      <c r="AC37" s="767"/>
      <c r="AD37" s="825"/>
      <c r="AE37" s="709"/>
      <c r="AF37" s="708"/>
      <c r="AG37" s="709"/>
      <c r="AH37" s="677"/>
      <c r="AI37" s="677"/>
      <c r="AJ37" s="677"/>
      <c r="AK37" s="677"/>
      <c r="AL37" s="677"/>
      <c r="AM37" s="677"/>
      <c r="AN37" s="677"/>
      <c r="AO37" s="689"/>
      <c r="AP37" s="98"/>
      <c r="AQ37" s="121"/>
      <c r="AR37" s="121"/>
      <c r="AS37" s="122"/>
      <c r="AT37" s="836"/>
      <c r="AU37" s="733"/>
      <c r="AV37" s="733"/>
      <c r="AW37" s="733"/>
      <c r="AY37" s="27">
        <f t="shared" si="5"/>
        <v>0</v>
      </c>
    </row>
    <row r="38" spans="1:51" s="27" customFormat="1">
      <c r="A38" s="375" t="s">
        <v>115</v>
      </c>
      <c r="B38" s="375"/>
      <c r="C38" s="375"/>
      <c r="D38" s="322" t="s">
        <v>139</v>
      </c>
      <c r="E38" s="322"/>
      <c r="F38" s="675" t="s">
        <v>30</v>
      </c>
      <c r="G38" s="675"/>
      <c r="H38" s="675"/>
      <c r="I38" s="675"/>
      <c r="J38" s="675"/>
      <c r="K38" s="675"/>
      <c r="L38" s="675"/>
      <c r="M38" s="675"/>
      <c r="N38" s="675"/>
      <c r="O38" s="675"/>
      <c r="P38" s="675"/>
      <c r="Q38" s="675"/>
      <c r="R38" s="675"/>
      <c r="S38" s="675"/>
      <c r="T38" s="675"/>
      <c r="U38" s="675"/>
      <c r="V38" s="675"/>
      <c r="W38" s="675"/>
      <c r="X38" s="675"/>
      <c r="Y38" s="675"/>
      <c r="Z38" s="675"/>
      <c r="AA38" s="675"/>
      <c r="AB38" s="676">
        <v>2</v>
      </c>
      <c r="AC38" s="767"/>
      <c r="AD38" s="824">
        <f t="shared" ref="AD38" si="11">AF38+AN38</f>
        <v>60</v>
      </c>
      <c r="AE38" s="707"/>
      <c r="AF38" s="706">
        <v>28</v>
      </c>
      <c r="AG38" s="707"/>
      <c r="AH38" s="676">
        <v>28</v>
      </c>
      <c r="AI38" s="676"/>
      <c r="AJ38" s="676">
        <v>0</v>
      </c>
      <c r="AK38" s="676"/>
      <c r="AL38" s="676">
        <v>0</v>
      </c>
      <c r="AM38" s="676"/>
      <c r="AN38" s="676">
        <v>32</v>
      </c>
      <c r="AO38" s="768"/>
      <c r="AP38" s="98"/>
      <c r="AQ38" s="121"/>
      <c r="AR38" s="121"/>
      <c r="AS38" s="122"/>
      <c r="AT38" s="836" t="s">
        <v>15</v>
      </c>
      <c r="AU38" s="733"/>
      <c r="AV38" s="733"/>
      <c r="AW38" s="733"/>
      <c r="AY38" s="27">
        <f t="shared" si="5"/>
        <v>1.75</v>
      </c>
    </row>
    <row r="39" spans="1:51" s="27" customFormat="1">
      <c r="A39" s="375" t="s">
        <v>116</v>
      </c>
      <c r="B39" s="375"/>
      <c r="C39" s="375"/>
      <c r="D39" s="322" t="s">
        <v>136</v>
      </c>
      <c r="E39" s="322"/>
      <c r="F39" s="837" t="s">
        <v>209</v>
      </c>
      <c r="G39" s="837"/>
      <c r="H39" s="837"/>
      <c r="I39" s="837"/>
      <c r="J39" s="837"/>
      <c r="K39" s="837"/>
      <c r="L39" s="837"/>
      <c r="M39" s="837"/>
      <c r="N39" s="837"/>
      <c r="O39" s="837"/>
      <c r="P39" s="837"/>
      <c r="Q39" s="837"/>
      <c r="R39" s="837"/>
      <c r="S39" s="837"/>
      <c r="T39" s="837"/>
      <c r="U39" s="837"/>
      <c r="V39" s="837"/>
      <c r="W39" s="837"/>
      <c r="X39" s="837"/>
      <c r="Y39" s="837"/>
      <c r="Z39" s="837"/>
      <c r="AA39" s="837"/>
      <c r="AB39" s="676"/>
      <c r="AC39" s="767"/>
      <c r="AD39" s="825"/>
      <c r="AE39" s="709"/>
      <c r="AF39" s="708"/>
      <c r="AG39" s="709"/>
      <c r="AH39" s="676"/>
      <c r="AI39" s="676"/>
      <c r="AJ39" s="676"/>
      <c r="AK39" s="676"/>
      <c r="AL39" s="676"/>
      <c r="AM39" s="676"/>
      <c r="AN39" s="676"/>
      <c r="AO39" s="768"/>
      <c r="AP39" s="98"/>
      <c r="AQ39" s="121"/>
      <c r="AR39" s="121"/>
      <c r="AS39" s="122"/>
      <c r="AT39" s="836"/>
      <c r="AU39" s="733"/>
      <c r="AV39" s="733"/>
      <c r="AW39" s="733"/>
      <c r="AY39" s="27">
        <f t="shared" si="5"/>
        <v>0</v>
      </c>
    </row>
    <row r="40" spans="1:51">
      <c r="A40" s="734" t="s">
        <v>32</v>
      </c>
      <c r="B40" s="734"/>
      <c r="C40" s="734"/>
      <c r="D40" s="734"/>
      <c r="E40" s="734"/>
      <c r="F40" s="734"/>
      <c r="G40" s="734"/>
      <c r="H40" s="734"/>
      <c r="I40" s="734"/>
      <c r="J40" s="734"/>
      <c r="K40" s="734"/>
      <c r="L40" s="734"/>
      <c r="M40" s="734"/>
      <c r="N40" s="734"/>
      <c r="O40" s="734"/>
      <c r="P40" s="734"/>
      <c r="Q40" s="734"/>
      <c r="R40" s="734"/>
      <c r="S40" s="734"/>
      <c r="T40" s="734"/>
      <c r="U40" s="734"/>
      <c r="V40" s="734"/>
      <c r="W40" s="734"/>
      <c r="X40" s="734"/>
      <c r="Y40" s="734"/>
      <c r="Z40" s="734"/>
      <c r="AA40" s="734"/>
      <c r="AB40" s="705">
        <f>AB41+AB45</f>
        <v>8</v>
      </c>
      <c r="AC40" s="838"/>
      <c r="AD40" s="717">
        <f t="shared" ref="AD40:AD46" si="12">AF40+AN40</f>
        <v>240</v>
      </c>
      <c r="AE40" s="705"/>
      <c r="AF40" s="705">
        <f t="shared" ref="AF40:AF46" si="13">AH40+AJ40+AL40</f>
        <v>128</v>
      </c>
      <c r="AG40" s="705"/>
      <c r="AH40" s="705">
        <f>AH41+AH45</f>
        <v>72</v>
      </c>
      <c r="AI40" s="705"/>
      <c r="AJ40" s="705">
        <f>AJ41+AJ45</f>
        <v>56</v>
      </c>
      <c r="AK40" s="705"/>
      <c r="AL40" s="705">
        <f>AL41+AL45</f>
        <v>0</v>
      </c>
      <c r="AM40" s="705"/>
      <c r="AN40" s="705">
        <f>AN41+AN45</f>
        <v>112</v>
      </c>
      <c r="AO40" s="716"/>
      <c r="AP40" s="95">
        <f t="shared" ref="AP40:AS40" si="14">AP41+AP45</f>
        <v>4</v>
      </c>
      <c r="AQ40" s="124">
        <f t="shared" si="14"/>
        <v>4</v>
      </c>
      <c r="AR40" s="124">
        <f t="shared" si="14"/>
        <v>2</v>
      </c>
      <c r="AS40" s="125">
        <f t="shared" si="14"/>
        <v>2</v>
      </c>
      <c r="AT40" s="821"/>
      <c r="AU40" s="682"/>
      <c r="AV40" s="682"/>
      <c r="AW40" s="682"/>
      <c r="AY40" s="27">
        <f t="shared" si="5"/>
        <v>8</v>
      </c>
    </row>
    <row r="41" spans="1:51">
      <c r="A41" s="721" t="s">
        <v>13</v>
      </c>
      <c r="B41" s="721"/>
      <c r="C41" s="721"/>
      <c r="D41" s="721"/>
      <c r="E41" s="721"/>
      <c r="F41" s="721"/>
      <c r="G41" s="721"/>
      <c r="H41" s="721"/>
      <c r="I41" s="721"/>
      <c r="J41" s="721"/>
      <c r="K41" s="721"/>
      <c r="L41" s="721"/>
      <c r="M41" s="721"/>
      <c r="N41" s="721"/>
      <c r="O41" s="721"/>
      <c r="P41" s="721"/>
      <c r="Q41" s="721"/>
      <c r="R41" s="721"/>
      <c r="S41" s="721"/>
      <c r="T41" s="721"/>
      <c r="U41" s="721"/>
      <c r="V41" s="721"/>
      <c r="W41" s="721"/>
      <c r="X41" s="721"/>
      <c r="Y41" s="721"/>
      <c r="Z41" s="721"/>
      <c r="AA41" s="721"/>
      <c r="AB41" s="716">
        <f>AB42+AB43+AB44</f>
        <v>6</v>
      </c>
      <c r="AC41" s="829"/>
      <c r="AD41" s="717">
        <f t="shared" si="12"/>
        <v>180</v>
      </c>
      <c r="AE41" s="705"/>
      <c r="AF41" s="705">
        <f t="shared" si="13"/>
        <v>96</v>
      </c>
      <c r="AG41" s="705"/>
      <c r="AH41" s="716">
        <f>AH42+AH43+AH44</f>
        <v>48</v>
      </c>
      <c r="AI41" s="717"/>
      <c r="AJ41" s="716">
        <f>AJ42+AJ43+AJ44</f>
        <v>48</v>
      </c>
      <c r="AK41" s="717"/>
      <c r="AL41" s="716">
        <f>AL42+AL43+AL44</f>
        <v>0</v>
      </c>
      <c r="AM41" s="717"/>
      <c r="AN41" s="716">
        <f>AN42+AN43+AN44</f>
        <v>84</v>
      </c>
      <c r="AO41" s="830"/>
      <c r="AP41" s="100">
        <f>AP42+AP43+AP44</f>
        <v>2</v>
      </c>
      <c r="AQ41" s="124">
        <f t="shared" ref="AQ41:AS41" si="15">AQ42+AQ43+AQ44</f>
        <v>2</v>
      </c>
      <c r="AR41" s="124">
        <f t="shared" si="15"/>
        <v>2</v>
      </c>
      <c r="AS41" s="119">
        <f t="shared" si="15"/>
        <v>2</v>
      </c>
      <c r="AT41" s="791"/>
      <c r="AU41" s="719"/>
      <c r="AV41" s="719"/>
      <c r="AW41" s="720"/>
      <c r="AY41" s="27">
        <f t="shared" si="5"/>
        <v>6</v>
      </c>
    </row>
    <row r="42" spans="1:51" s="27" customFormat="1">
      <c r="A42" s="375" t="s">
        <v>121</v>
      </c>
      <c r="B42" s="375"/>
      <c r="C42" s="375"/>
      <c r="D42" s="322" t="s">
        <v>140</v>
      </c>
      <c r="E42" s="322"/>
      <c r="F42" s="679" t="s">
        <v>105</v>
      </c>
      <c r="G42" s="679"/>
      <c r="H42" s="679"/>
      <c r="I42" s="679"/>
      <c r="J42" s="679"/>
      <c r="K42" s="679"/>
      <c r="L42" s="679"/>
      <c r="M42" s="679"/>
      <c r="N42" s="679"/>
      <c r="O42" s="679"/>
      <c r="P42" s="679"/>
      <c r="Q42" s="679"/>
      <c r="R42" s="679"/>
      <c r="S42" s="679"/>
      <c r="T42" s="679"/>
      <c r="U42" s="679"/>
      <c r="V42" s="679"/>
      <c r="W42" s="679"/>
      <c r="X42" s="679"/>
      <c r="Y42" s="679"/>
      <c r="Z42" s="679"/>
      <c r="AA42" s="679"/>
      <c r="AB42" s="677">
        <v>2</v>
      </c>
      <c r="AC42" s="831"/>
      <c r="AD42" s="690">
        <f t="shared" si="12"/>
        <v>60</v>
      </c>
      <c r="AE42" s="677"/>
      <c r="AF42" s="677">
        <f t="shared" si="13"/>
        <v>32</v>
      </c>
      <c r="AG42" s="677"/>
      <c r="AH42" s="677">
        <v>8</v>
      </c>
      <c r="AI42" s="677"/>
      <c r="AJ42" s="677">
        <v>24</v>
      </c>
      <c r="AK42" s="677"/>
      <c r="AL42" s="677">
        <v>0</v>
      </c>
      <c r="AM42" s="677"/>
      <c r="AN42" s="677">
        <v>28</v>
      </c>
      <c r="AO42" s="689"/>
      <c r="AP42" s="101">
        <v>2</v>
      </c>
      <c r="AQ42" s="116">
        <v>2</v>
      </c>
      <c r="AR42" s="116"/>
      <c r="AS42" s="117"/>
      <c r="AT42" s="459" t="s">
        <v>15</v>
      </c>
      <c r="AU42" s="460"/>
      <c r="AV42" s="460"/>
      <c r="AW42" s="460"/>
      <c r="AY42" s="27">
        <f t="shared" si="5"/>
        <v>2</v>
      </c>
    </row>
    <row r="43" spans="1:51" s="27" customFormat="1">
      <c r="A43" s="375" t="s">
        <v>118</v>
      </c>
      <c r="B43" s="375"/>
      <c r="C43" s="375"/>
      <c r="D43" s="312" t="s">
        <v>126</v>
      </c>
      <c r="E43" s="312"/>
      <c r="F43" s="832" t="s">
        <v>111</v>
      </c>
      <c r="G43" s="832"/>
      <c r="H43" s="832"/>
      <c r="I43" s="832"/>
      <c r="J43" s="832"/>
      <c r="K43" s="832"/>
      <c r="L43" s="832"/>
      <c r="M43" s="832"/>
      <c r="N43" s="832"/>
      <c r="O43" s="832"/>
      <c r="P43" s="832"/>
      <c r="Q43" s="832"/>
      <c r="R43" s="832"/>
      <c r="S43" s="832"/>
      <c r="T43" s="832"/>
      <c r="U43" s="832"/>
      <c r="V43" s="832"/>
      <c r="W43" s="832"/>
      <c r="X43" s="832"/>
      <c r="Y43" s="832"/>
      <c r="Z43" s="832"/>
      <c r="AA43" s="832"/>
      <c r="AB43" s="706">
        <v>2</v>
      </c>
      <c r="AC43" s="822"/>
      <c r="AD43" s="824">
        <f t="shared" si="12"/>
        <v>60</v>
      </c>
      <c r="AE43" s="833"/>
      <c r="AF43" s="706">
        <f t="shared" si="13"/>
        <v>32</v>
      </c>
      <c r="AG43" s="833"/>
      <c r="AH43" s="706">
        <v>8</v>
      </c>
      <c r="AI43" s="833"/>
      <c r="AJ43" s="706">
        <v>24</v>
      </c>
      <c r="AK43" s="833"/>
      <c r="AL43" s="706">
        <v>0</v>
      </c>
      <c r="AM43" s="833"/>
      <c r="AN43" s="706">
        <v>28</v>
      </c>
      <c r="AO43" s="834"/>
      <c r="AP43" s="101"/>
      <c r="AQ43" s="116"/>
      <c r="AR43" s="116"/>
      <c r="AS43" s="117"/>
      <c r="AT43" s="835" t="s">
        <v>15</v>
      </c>
      <c r="AU43" s="726"/>
      <c r="AV43" s="726"/>
      <c r="AW43" s="727"/>
      <c r="AY43" s="27">
        <f t="shared" si="5"/>
        <v>2</v>
      </c>
    </row>
    <row r="44" spans="1:51" s="27" customFormat="1">
      <c r="A44" s="375" t="s">
        <v>122</v>
      </c>
      <c r="B44" s="375"/>
      <c r="C44" s="375"/>
      <c r="D44" s="322" t="s">
        <v>142</v>
      </c>
      <c r="E44" s="322"/>
      <c r="F44" s="679" t="s">
        <v>33</v>
      </c>
      <c r="G44" s="679"/>
      <c r="H44" s="679"/>
      <c r="I44" s="679"/>
      <c r="J44" s="679"/>
      <c r="K44" s="679"/>
      <c r="L44" s="679"/>
      <c r="M44" s="679"/>
      <c r="N44" s="679"/>
      <c r="O44" s="679"/>
      <c r="P44" s="679"/>
      <c r="Q44" s="679"/>
      <c r="R44" s="679"/>
      <c r="S44" s="679"/>
      <c r="T44" s="679"/>
      <c r="U44" s="679"/>
      <c r="V44" s="679"/>
      <c r="W44" s="679"/>
      <c r="X44" s="679"/>
      <c r="Y44" s="679"/>
      <c r="Z44" s="679"/>
      <c r="AA44" s="679"/>
      <c r="AB44" s="677">
        <v>2</v>
      </c>
      <c r="AC44" s="831"/>
      <c r="AD44" s="690">
        <f t="shared" si="12"/>
        <v>60</v>
      </c>
      <c r="AE44" s="677"/>
      <c r="AF44" s="677">
        <f t="shared" si="13"/>
        <v>32</v>
      </c>
      <c r="AG44" s="677"/>
      <c r="AH44" s="677">
        <v>32</v>
      </c>
      <c r="AI44" s="677"/>
      <c r="AJ44" s="677">
        <v>0</v>
      </c>
      <c r="AK44" s="677"/>
      <c r="AL44" s="677">
        <v>0</v>
      </c>
      <c r="AM44" s="677"/>
      <c r="AN44" s="677">
        <v>28</v>
      </c>
      <c r="AO44" s="689"/>
      <c r="AP44" s="104"/>
      <c r="AQ44" s="121"/>
      <c r="AR44" s="116">
        <v>2</v>
      </c>
      <c r="AS44" s="117">
        <v>2</v>
      </c>
      <c r="AT44" s="459" t="s">
        <v>15</v>
      </c>
      <c r="AU44" s="460"/>
      <c r="AV44" s="460"/>
      <c r="AW44" s="460"/>
      <c r="AY44" s="27">
        <f t="shared" si="5"/>
        <v>2</v>
      </c>
    </row>
    <row r="45" spans="1:51" s="27" customFormat="1">
      <c r="A45" s="721" t="s">
        <v>26</v>
      </c>
      <c r="B45" s="721"/>
      <c r="C45" s="721"/>
      <c r="D45" s="721"/>
      <c r="E45" s="721"/>
      <c r="F45" s="721"/>
      <c r="G45" s="721"/>
      <c r="H45" s="721"/>
      <c r="I45" s="721"/>
      <c r="J45" s="721"/>
      <c r="K45" s="721"/>
      <c r="L45" s="721"/>
      <c r="M45" s="721"/>
      <c r="N45" s="721"/>
      <c r="O45" s="721"/>
      <c r="P45" s="721"/>
      <c r="Q45" s="721"/>
      <c r="R45" s="721"/>
      <c r="S45" s="721"/>
      <c r="T45" s="721"/>
      <c r="U45" s="721"/>
      <c r="V45" s="721"/>
      <c r="W45" s="721"/>
      <c r="X45" s="721"/>
      <c r="Y45" s="721"/>
      <c r="Z45" s="721"/>
      <c r="AA45" s="721"/>
      <c r="AB45" s="716">
        <v>2</v>
      </c>
      <c r="AC45" s="829"/>
      <c r="AD45" s="717">
        <f t="shared" si="12"/>
        <v>60</v>
      </c>
      <c r="AE45" s="705"/>
      <c r="AF45" s="705">
        <f t="shared" si="13"/>
        <v>32</v>
      </c>
      <c r="AG45" s="705"/>
      <c r="AH45" s="716">
        <v>24</v>
      </c>
      <c r="AI45" s="717"/>
      <c r="AJ45" s="716">
        <v>8</v>
      </c>
      <c r="AK45" s="717"/>
      <c r="AL45" s="716">
        <v>0</v>
      </c>
      <c r="AM45" s="717"/>
      <c r="AN45" s="716">
        <v>28</v>
      </c>
      <c r="AO45" s="830"/>
      <c r="AP45" s="99">
        <f>AP46+AP47</f>
        <v>2</v>
      </c>
      <c r="AQ45" s="127">
        <f t="shared" ref="AQ45:AS45" si="16">AQ46+AQ47</f>
        <v>2</v>
      </c>
      <c r="AR45" s="127">
        <f t="shared" si="16"/>
        <v>0</v>
      </c>
      <c r="AS45" s="123">
        <f t="shared" si="16"/>
        <v>0</v>
      </c>
      <c r="AT45" s="791"/>
      <c r="AU45" s="719"/>
      <c r="AV45" s="719"/>
      <c r="AW45" s="720"/>
      <c r="AY45" s="27">
        <f t="shared" si="5"/>
        <v>2</v>
      </c>
    </row>
    <row r="46" spans="1:51" s="27" customFormat="1">
      <c r="A46" s="375" t="s">
        <v>123</v>
      </c>
      <c r="B46" s="375"/>
      <c r="C46" s="375"/>
      <c r="D46" s="322" t="s">
        <v>140</v>
      </c>
      <c r="E46" s="322"/>
      <c r="F46" s="764" t="s">
        <v>178</v>
      </c>
      <c r="G46" s="765"/>
      <c r="H46" s="765"/>
      <c r="I46" s="765"/>
      <c r="J46" s="765"/>
      <c r="K46" s="765"/>
      <c r="L46" s="765"/>
      <c r="M46" s="765"/>
      <c r="N46" s="765"/>
      <c r="O46" s="765"/>
      <c r="P46" s="765"/>
      <c r="Q46" s="765"/>
      <c r="R46" s="765"/>
      <c r="S46" s="765"/>
      <c r="T46" s="765"/>
      <c r="U46" s="765"/>
      <c r="V46" s="765"/>
      <c r="W46" s="765"/>
      <c r="X46" s="765"/>
      <c r="Y46" s="765"/>
      <c r="Z46" s="765"/>
      <c r="AA46" s="766"/>
      <c r="AB46" s="706">
        <v>2</v>
      </c>
      <c r="AC46" s="822"/>
      <c r="AD46" s="824">
        <f t="shared" si="12"/>
        <v>60</v>
      </c>
      <c r="AE46" s="707"/>
      <c r="AF46" s="706">
        <f t="shared" si="13"/>
        <v>32</v>
      </c>
      <c r="AG46" s="707"/>
      <c r="AH46" s="706">
        <v>32</v>
      </c>
      <c r="AI46" s="707"/>
      <c r="AJ46" s="706">
        <v>0</v>
      </c>
      <c r="AK46" s="707"/>
      <c r="AL46" s="706">
        <v>0</v>
      </c>
      <c r="AM46" s="707"/>
      <c r="AN46" s="706">
        <v>28</v>
      </c>
      <c r="AO46" s="824"/>
      <c r="AP46" s="798">
        <v>2</v>
      </c>
      <c r="AQ46" s="677">
        <v>2</v>
      </c>
      <c r="AR46" s="116"/>
      <c r="AS46" s="117"/>
      <c r="AT46" s="826" t="s">
        <v>15</v>
      </c>
      <c r="AU46" s="711"/>
      <c r="AV46" s="711"/>
      <c r="AW46" s="712"/>
      <c r="AY46" s="27">
        <f t="shared" si="5"/>
        <v>2</v>
      </c>
    </row>
    <row r="47" spans="1:51" s="27" customFormat="1">
      <c r="A47" s="375" t="s">
        <v>124</v>
      </c>
      <c r="B47" s="375"/>
      <c r="C47" s="375"/>
      <c r="D47" s="322" t="s">
        <v>141</v>
      </c>
      <c r="E47" s="322"/>
      <c r="F47" s="679" t="s">
        <v>34</v>
      </c>
      <c r="G47" s="679"/>
      <c r="H47" s="679"/>
      <c r="I47" s="679"/>
      <c r="J47" s="679"/>
      <c r="K47" s="679"/>
      <c r="L47" s="679"/>
      <c r="M47" s="679"/>
      <c r="N47" s="679"/>
      <c r="O47" s="679"/>
      <c r="P47" s="679"/>
      <c r="Q47" s="679"/>
      <c r="R47" s="679"/>
      <c r="S47" s="679"/>
      <c r="T47" s="679"/>
      <c r="U47" s="679"/>
      <c r="V47" s="679"/>
      <c r="W47" s="679"/>
      <c r="X47" s="679"/>
      <c r="Y47" s="679"/>
      <c r="Z47" s="679"/>
      <c r="AA47" s="679"/>
      <c r="AB47" s="708"/>
      <c r="AC47" s="823"/>
      <c r="AD47" s="825"/>
      <c r="AE47" s="709"/>
      <c r="AF47" s="708"/>
      <c r="AG47" s="709"/>
      <c r="AH47" s="708"/>
      <c r="AI47" s="709"/>
      <c r="AJ47" s="708"/>
      <c r="AK47" s="709"/>
      <c r="AL47" s="708"/>
      <c r="AM47" s="709"/>
      <c r="AN47" s="708"/>
      <c r="AO47" s="825"/>
      <c r="AP47" s="828"/>
      <c r="AQ47" s="677"/>
      <c r="AR47" s="116"/>
      <c r="AS47" s="117"/>
      <c r="AT47" s="827"/>
      <c r="AU47" s="714"/>
      <c r="AV47" s="714"/>
      <c r="AW47" s="715"/>
      <c r="AY47" s="27">
        <f t="shared" si="5"/>
        <v>0</v>
      </c>
    </row>
    <row r="48" spans="1:51">
      <c r="A48" s="704" t="s">
        <v>91</v>
      </c>
      <c r="B48" s="704"/>
      <c r="C48" s="704"/>
      <c r="D48" s="704"/>
      <c r="E48" s="704"/>
      <c r="F48" s="704"/>
      <c r="G48" s="704"/>
      <c r="H48" s="704"/>
      <c r="I48" s="704"/>
      <c r="J48" s="704"/>
      <c r="K48" s="704"/>
      <c r="L48" s="704"/>
      <c r="M48" s="704"/>
      <c r="N48" s="704"/>
      <c r="O48" s="704"/>
      <c r="P48" s="704"/>
      <c r="Q48" s="704"/>
      <c r="R48" s="704"/>
      <c r="S48" s="704"/>
      <c r="T48" s="704"/>
      <c r="U48" s="704"/>
      <c r="V48" s="704"/>
      <c r="W48" s="704"/>
      <c r="X48" s="704"/>
      <c r="Y48" s="704"/>
      <c r="Z48" s="704"/>
      <c r="AA48" s="704"/>
      <c r="AB48" s="770">
        <f>SUM(AB49:AC65)</f>
        <v>45</v>
      </c>
      <c r="AC48" s="778"/>
      <c r="AD48" s="779">
        <f t="shared" ref="AD48" si="17">SUM(AD49:AE65)</f>
        <v>1350</v>
      </c>
      <c r="AE48" s="771"/>
      <c r="AF48" s="770">
        <f t="shared" ref="AF48" si="18">SUM(AF49:AG65)</f>
        <v>650</v>
      </c>
      <c r="AG48" s="771"/>
      <c r="AH48" s="770">
        <f t="shared" ref="AH48" si="19">SUM(AH49:AI65)</f>
        <v>320</v>
      </c>
      <c r="AI48" s="771"/>
      <c r="AJ48" s="770">
        <f t="shared" ref="AJ48" si="20">SUM(AJ49:AK65)</f>
        <v>330</v>
      </c>
      <c r="AK48" s="771"/>
      <c r="AL48" s="770">
        <f t="shared" ref="AL48" si="21">SUM(AL49:AM65)</f>
        <v>0</v>
      </c>
      <c r="AM48" s="771"/>
      <c r="AN48" s="770">
        <f t="shared" ref="AN48" si="22">SUM(AN49:AO65)</f>
        <v>580</v>
      </c>
      <c r="AO48" s="771"/>
      <c r="AP48" s="99">
        <f>SUM(AP49:AP65)</f>
        <v>16</v>
      </c>
      <c r="AQ48" s="127">
        <f>SUM(AQ49:AQ65)</f>
        <v>16</v>
      </c>
      <c r="AR48" s="127">
        <f>SUM(AR49:AR65)</f>
        <v>18</v>
      </c>
      <c r="AS48" s="120">
        <f>SUM(AS49:AS65)</f>
        <v>18</v>
      </c>
      <c r="AT48" s="821"/>
      <c r="AU48" s="682"/>
      <c r="AV48" s="682"/>
      <c r="AW48" s="682"/>
      <c r="AY48" s="27">
        <f t="shared" si="5"/>
        <v>40.625</v>
      </c>
    </row>
    <row r="49" spans="1:63" s="27" customFormat="1" ht="11.25" customHeight="1">
      <c r="A49" s="421" t="s">
        <v>125</v>
      </c>
      <c r="B49" s="421"/>
      <c r="C49" s="421"/>
      <c r="D49" s="312" t="s">
        <v>147</v>
      </c>
      <c r="E49" s="312"/>
      <c r="F49" s="764" t="s">
        <v>94</v>
      </c>
      <c r="G49" s="765"/>
      <c r="H49" s="765"/>
      <c r="I49" s="765"/>
      <c r="J49" s="765"/>
      <c r="K49" s="765"/>
      <c r="L49" s="765"/>
      <c r="M49" s="765"/>
      <c r="N49" s="765"/>
      <c r="O49" s="765"/>
      <c r="P49" s="765"/>
      <c r="Q49" s="765"/>
      <c r="R49" s="765"/>
      <c r="S49" s="765"/>
      <c r="T49" s="765"/>
      <c r="U49" s="765"/>
      <c r="V49" s="765"/>
      <c r="W49" s="765"/>
      <c r="X49" s="765"/>
      <c r="Y49" s="765"/>
      <c r="Z49" s="765"/>
      <c r="AA49" s="766"/>
      <c r="AB49" s="689">
        <v>3</v>
      </c>
      <c r="AC49" s="820"/>
      <c r="AD49" s="790">
        <f>AF49+AN49</f>
        <v>90</v>
      </c>
      <c r="AE49" s="690"/>
      <c r="AF49" s="689">
        <f>AH49+AJ49+AL49</f>
        <v>48</v>
      </c>
      <c r="AG49" s="690"/>
      <c r="AH49" s="689">
        <v>32</v>
      </c>
      <c r="AI49" s="690"/>
      <c r="AJ49" s="689">
        <v>16</v>
      </c>
      <c r="AK49" s="690"/>
      <c r="AL49" s="689">
        <v>0</v>
      </c>
      <c r="AM49" s="690"/>
      <c r="AN49" s="689">
        <v>42</v>
      </c>
      <c r="AO49" s="790"/>
      <c r="AP49" s="96">
        <v>3</v>
      </c>
      <c r="AQ49" s="116">
        <v>3</v>
      </c>
      <c r="AR49" s="116"/>
      <c r="AS49" s="118"/>
      <c r="AT49" s="302" t="s">
        <v>92</v>
      </c>
      <c r="AU49" s="303"/>
      <c r="AV49" s="303"/>
      <c r="AW49" s="513"/>
      <c r="AX49" s="105"/>
      <c r="AY49" s="27">
        <f t="shared" si="5"/>
        <v>3</v>
      </c>
      <c r="AZ49" s="105"/>
      <c r="BA49" s="105"/>
      <c r="BB49" s="105"/>
      <c r="BC49" s="105"/>
      <c r="BD49" s="105"/>
      <c r="BE49" s="105"/>
      <c r="BF49" s="105"/>
      <c r="BG49" s="105"/>
      <c r="BH49" s="105"/>
      <c r="BI49" s="105"/>
      <c r="BJ49" s="105"/>
      <c r="BK49" s="105"/>
    </row>
    <row r="50" spans="1:63" s="27" customFormat="1" ht="11.25" customHeight="1">
      <c r="A50" s="421" t="s">
        <v>125</v>
      </c>
      <c r="B50" s="421"/>
      <c r="C50" s="421"/>
      <c r="D50" s="312" t="s">
        <v>148</v>
      </c>
      <c r="E50" s="312"/>
      <c r="F50" s="764" t="s">
        <v>95</v>
      </c>
      <c r="G50" s="765"/>
      <c r="H50" s="765"/>
      <c r="I50" s="765"/>
      <c r="J50" s="765"/>
      <c r="K50" s="765"/>
      <c r="L50" s="765"/>
      <c r="M50" s="765"/>
      <c r="N50" s="765"/>
      <c r="O50" s="765"/>
      <c r="P50" s="765"/>
      <c r="Q50" s="765"/>
      <c r="R50" s="765"/>
      <c r="S50" s="765"/>
      <c r="T50" s="765"/>
      <c r="U50" s="765"/>
      <c r="V50" s="765"/>
      <c r="W50" s="765"/>
      <c r="X50" s="765"/>
      <c r="Y50" s="765"/>
      <c r="Z50" s="765"/>
      <c r="AA50" s="766"/>
      <c r="AB50" s="689">
        <v>2</v>
      </c>
      <c r="AC50" s="820"/>
      <c r="AD50" s="790">
        <f t="shared" ref="AD50:AD61" si="23">AF50+AN50</f>
        <v>60</v>
      </c>
      <c r="AE50" s="690"/>
      <c r="AF50" s="689">
        <f t="shared" ref="AF50:AF62" si="24">AH50+AJ50+AL50</f>
        <v>32</v>
      </c>
      <c r="AG50" s="690"/>
      <c r="AH50" s="689">
        <v>24</v>
      </c>
      <c r="AI50" s="690"/>
      <c r="AJ50" s="689">
        <v>8</v>
      </c>
      <c r="AK50" s="690"/>
      <c r="AL50" s="689">
        <v>0</v>
      </c>
      <c r="AM50" s="690"/>
      <c r="AN50" s="689">
        <v>28</v>
      </c>
      <c r="AO50" s="790"/>
      <c r="AP50" s="96"/>
      <c r="AQ50" s="116"/>
      <c r="AR50" s="116">
        <v>2</v>
      </c>
      <c r="AS50" s="118">
        <v>2</v>
      </c>
      <c r="AT50" s="302" t="s">
        <v>93</v>
      </c>
      <c r="AU50" s="303"/>
      <c r="AV50" s="303"/>
      <c r="AW50" s="513"/>
      <c r="AX50" s="105"/>
      <c r="AY50" s="27">
        <f t="shared" si="5"/>
        <v>2</v>
      </c>
      <c r="AZ50" s="105"/>
      <c r="BA50" s="105"/>
      <c r="BB50" s="105"/>
      <c r="BC50" s="105"/>
      <c r="BD50" s="105"/>
      <c r="BE50" s="105"/>
      <c r="BF50" s="105"/>
      <c r="BG50" s="105"/>
      <c r="BH50" s="105"/>
      <c r="BI50" s="105"/>
      <c r="BJ50" s="105"/>
      <c r="BK50" s="105"/>
    </row>
    <row r="51" spans="1:63" s="27" customFormat="1" ht="11.25" customHeight="1">
      <c r="A51" s="421" t="s">
        <v>125</v>
      </c>
      <c r="B51" s="421"/>
      <c r="C51" s="421"/>
      <c r="D51" s="312" t="s">
        <v>145</v>
      </c>
      <c r="E51" s="312"/>
      <c r="F51" s="764" t="s">
        <v>96</v>
      </c>
      <c r="G51" s="765"/>
      <c r="H51" s="765"/>
      <c r="I51" s="765"/>
      <c r="J51" s="765"/>
      <c r="K51" s="765"/>
      <c r="L51" s="765"/>
      <c r="M51" s="765"/>
      <c r="N51" s="765"/>
      <c r="O51" s="765"/>
      <c r="P51" s="765"/>
      <c r="Q51" s="765"/>
      <c r="R51" s="765"/>
      <c r="S51" s="765"/>
      <c r="T51" s="765"/>
      <c r="U51" s="765"/>
      <c r="V51" s="765"/>
      <c r="W51" s="765"/>
      <c r="X51" s="765"/>
      <c r="Y51" s="765"/>
      <c r="Z51" s="765"/>
      <c r="AA51" s="766"/>
      <c r="AB51" s="689">
        <v>3</v>
      </c>
      <c r="AC51" s="820"/>
      <c r="AD51" s="790">
        <f t="shared" si="23"/>
        <v>90</v>
      </c>
      <c r="AE51" s="690"/>
      <c r="AF51" s="689">
        <f t="shared" si="24"/>
        <v>48</v>
      </c>
      <c r="AG51" s="690"/>
      <c r="AH51" s="689">
        <v>32</v>
      </c>
      <c r="AI51" s="690"/>
      <c r="AJ51" s="689">
        <v>16</v>
      </c>
      <c r="AK51" s="690"/>
      <c r="AL51" s="689">
        <v>0</v>
      </c>
      <c r="AM51" s="690"/>
      <c r="AN51" s="689">
        <v>42</v>
      </c>
      <c r="AO51" s="790"/>
      <c r="AP51" s="96">
        <v>3</v>
      </c>
      <c r="AQ51" s="116">
        <v>3</v>
      </c>
      <c r="AR51" s="116"/>
      <c r="AS51" s="118"/>
      <c r="AT51" s="302" t="s">
        <v>92</v>
      </c>
      <c r="AU51" s="303"/>
      <c r="AV51" s="303"/>
      <c r="AW51" s="513"/>
      <c r="AX51" s="105"/>
      <c r="AY51" s="27">
        <f t="shared" si="5"/>
        <v>3</v>
      </c>
      <c r="AZ51" s="105"/>
      <c r="BA51" s="105"/>
      <c r="BB51" s="105"/>
      <c r="BC51" s="105"/>
      <c r="BD51" s="105"/>
      <c r="BE51" s="105"/>
      <c r="BF51" s="105"/>
      <c r="BG51" s="105"/>
      <c r="BH51" s="105"/>
      <c r="BI51" s="105"/>
      <c r="BJ51" s="105"/>
      <c r="BK51" s="105"/>
    </row>
    <row r="52" spans="1:63" s="27" customFormat="1" ht="11.25" customHeight="1">
      <c r="A52" s="421" t="s">
        <v>125</v>
      </c>
      <c r="B52" s="421"/>
      <c r="C52" s="421"/>
      <c r="D52" s="312" t="s">
        <v>146</v>
      </c>
      <c r="E52" s="312"/>
      <c r="F52" s="764" t="s">
        <v>97</v>
      </c>
      <c r="G52" s="765"/>
      <c r="H52" s="765"/>
      <c r="I52" s="765"/>
      <c r="J52" s="765"/>
      <c r="K52" s="765"/>
      <c r="L52" s="765"/>
      <c r="M52" s="765"/>
      <c r="N52" s="765"/>
      <c r="O52" s="765"/>
      <c r="P52" s="765"/>
      <c r="Q52" s="765"/>
      <c r="R52" s="765"/>
      <c r="S52" s="765"/>
      <c r="T52" s="765"/>
      <c r="U52" s="765"/>
      <c r="V52" s="765"/>
      <c r="W52" s="765"/>
      <c r="X52" s="765"/>
      <c r="Y52" s="765"/>
      <c r="Z52" s="765"/>
      <c r="AA52" s="766"/>
      <c r="AB52" s="689">
        <v>2</v>
      </c>
      <c r="AC52" s="820"/>
      <c r="AD52" s="790">
        <f t="shared" si="23"/>
        <v>60</v>
      </c>
      <c r="AE52" s="690"/>
      <c r="AF52" s="689">
        <f t="shared" si="24"/>
        <v>32</v>
      </c>
      <c r="AG52" s="690"/>
      <c r="AH52" s="689">
        <v>24</v>
      </c>
      <c r="AI52" s="690"/>
      <c r="AJ52" s="689">
        <v>8</v>
      </c>
      <c r="AK52" s="690"/>
      <c r="AL52" s="689">
        <v>0</v>
      </c>
      <c r="AM52" s="690"/>
      <c r="AN52" s="689">
        <v>28</v>
      </c>
      <c r="AO52" s="790"/>
      <c r="AP52" s="96"/>
      <c r="AQ52" s="116"/>
      <c r="AR52" s="116">
        <v>2</v>
      </c>
      <c r="AS52" s="118">
        <v>2</v>
      </c>
      <c r="AT52" s="302" t="s">
        <v>92</v>
      </c>
      <c r="AU52" s="303"/>
      <c r="AV52" s="303"/>
      <c r="AW52" s="513"/>
      <c r="AX52" s="105"/>
      <c r="AY52" s="27">
        <f t="shared" si="5"/>
        <v>2</v>
      </c>
      <c r="AZ52" s="105"/>
      <c r="BA52" s="105"/>
      <c r="BB52" s="105"/>
      <c r="BC52" s="105"/>
      <c r="BD52" s="105"/>
      <c r="BE52" s="105"/>
      <c r="BF52" s="105"/>
      <c r="BG52" s="105"/>
      <c r="BH52" s="105"/>
      <c r="BI52" s="105"/>
      <c r="BJ52" s="105"/>
      <c r="BK52" s="105"/>
    </row>
    <row r="53" spans="1:63" s="109" customFormat="1" ht="11.25" customHeight="1">
      <c r="A53" s="812" t="s">
        <v>112</v>
      </c>
      <c r="B53" s="812"/>
      <c r="C53" s="812"/>
      <c r="D53" s="813" t="s">
        <v>167</v>
      </c>
      <c r="E53" s="813"/>
      <c r="F53" s="814" t="s">
        <v>205</v>
      </c>
      <c r="G53" s="814"/>
      <c r="H53" s="814"/>
      <c r="I53" s="814"/>
      <c r="J53" s="814"/>
      <c r="K53" s="814"/>
      <c r="L53" s="814"/>
      <c r="M53" s="814"/>
      <c r="N53" s="814"/>
      <c r="O53" s="814"/>
      <c r="P53" s="814"/>
      <c r="Q53" s="814"/>
      <c r="R53" s="814"/>
      <c r="S53" s="814"/>
      <c r="T53" s="814"/>
      <c r="U53" s="814"/>
      <c r="V53" s="814"/>
      <c r="W53" s="814"/>
      <c r="X53" s="814"/>
      <c r="Y53" s="814"/>
      <c r="Z53" s="814"/>
      <c r="AA53" s="814"/>
      <c r="AB53" s="815">
        <v>4</v>
      </c>
      <c r="AC53" s="816"/>
      <c r="AD53" s="817">
        <f t="shared" si="23"/>
        <v>120</v>
      </c>
      <c r="AE53" s="818"/>
      <c r="AF53" s="819">
        <f t="shared" si="24"/>
        <v>64</v>
      </c>
      <c r="AG53" s="818"/>
      <c r="AH53" s="806">
        <v>20</v>
      </c>
      <c r="AI53" s="807"/>
      <c r="AJ53" s="806">
        <v>44</v>
      </c>
      <c r="AK53" s="807"/>
      <c r="AL53" s="806">
        <v>0</v>
      </c>
      <c r="AM53" s="807"/>
      <c r="AN53" s="806">
        <v>56</v>
      </c>
      <c r="AO53" s="808"/>
      <c r="AP53" s="106">
        <v>4</v>
      </c>
      <c r="AQ53" s="114">
        <v>4</v>
      </c>
      <c r="AR53" s="114"/>
      <c r="AS53" s="115"/>
      <c r="AT53" s="809" t="s">
        <v>92</v>
      </c>
      <c r="AU53" s="810"/>
      <c r="AV53" s="810"/>
      <c r="AW53" s="811"/>
      <c r="AY53" s="109">
        <f t="shared" si="5"/>
        <v>4</v>
      </c>
    </row>
    <row r="54" spans="1:63" s="109" customFormat="1" ht="11.25" customHeight="1">
      <c r="A54" s="812" t="s">
        <v>112</v>
      </c>
      <c r="B54" s="812"/>
      <c r="C54" s="812"/>
      <c r="D54" s="813" t="s">
        <v>168</v>
      </c>
      <c r="E54" s="813"/>
      <c r="F54" s="814" t="s">
        <v>206</v>
      </c>
      <c r="G54" s="814"/>
      <c r="H54" s="814"/>
      <c r="I54" s="814"/>
      <c r="J54" s="814"/>
      <c r="K54" s="814"/>
      <c r="L54" s="814"/>
      <c r="M54" s="814"/>
      <c r="N54" s="814"/>
      <c r="O54" s="814"/>
      <c r="P54" s="814"/>
      <c r="Q54" s="814"/>
      <c r="R54" s="814"/>
      <c r="S54" s="814"/>
      <c r="T54" s="814"/>
      <c r="U54" s="814"/>
      <c r="V54" s="814"/>
      <c r="W54" s="814"/>
      <c r="X54" s="814"/>
      <c r="Y54" s="814"/>
      <c r="Z54" s="814"/>
      <c r="AA54" s="814"/>
      <c r="AB54" s="815">
        <v>4</v>
      </c>
      <c r="AC54" s="816"/>
      <c r="AD54" s="817">
        <f t="shared" si="23"/>
        <v>120</v>
      </c>
      <c r="AE54" s="818"/>
      <c r="AF54" s="819">
        <f t="shared" si="24"/>
        <v>64</v>
      </c>
      <c r="AG54" s="818"/>
      <c r="AH54" s="806">
        <v>20</v>
      </c>
      <c r="AI54" s="807"/>
      <c r="AJ54" s="806">
        <v>44</v>
      </c>
      <c r="AK54" s="807"/>
      <c r="AL54" s="806">
        <v>0</v>
      </c>
      <c r="AM54" s="807"/>
      <c r="AN54" s="806">
        <v>56</v>
      </c>
      <c r="AO54" s="808"/>
      <c r="AP54" s="110"/>
      <c r="AQ54" s="107"/>
      <c r="AR54" s="107">
        <v>4</v>
      </c>
      <c r="AS54" s="108">
        <v>4</v>
      </c>
      <c r="AT54" s="809" t="s">
        <v>93</v>
      </c>
      <c r="AU54" s="810"/>
      <c r="AV54" s="810"/>
      <c r="AW54" s="811"/>
      <c r="AY54" s="109">
        <f t="shared" si="5"/>
        <v>4</v>
      </c>
    </row>
    <row r="55" spans="1:63" s="27" customFormat="1">
      <c r="A55" s="376" t="s">
        <v>125</v>
      </c>
      <c r="B55" s="377"/>
      <c r="C55" s="378"/>
      <c r="D55" s="316" t="s">
        <v>149</v>
      </c>
      <c r="E55" s="317"/>
      <c r="F55" s="697" t="s">
        <v>152</v>
      </c>
      <c r="G55" s="698"/>
      <c r="H55" s="698"/>
      <c r="I55" s="698"/>
      <c r="J55" s="698"/>
      <c r="K55" s="698"/>
      <c r="L55" s="698"/>
      <c r="M55" s="698"/>
      <c r="N55" s="698"/>
      <c r="O55" s="698"/>
      <c r="P55" s="698"/>
      <c r="Q55" s="698"/>
      <c r="R55" s="698"/>
      <c r="S55" s="698"/>
      <c r="T55" s="698"/>
      <c r="U55" s="698"/>
      <c r="V55" s="698"/>
      <c r="W55" s="698"/>
      <c r="X55" s="698"/>
      <c r="Y55" s="698"/>
      <c r="Z55" s="698"/>
      <c r="AA55" s="699"/>
      <c r="AB55" s="768">
        <v>3</v>
      </c>
      <c r="AC55" s="789"/>
      <c r="AD55" s="790">
        <f t="shared" si="23"/>
        <v>90</v>
      </c>
      <c r="AE55" s="690"/>
      <c r="AF55" s="689">
        <f t="shared" si="24"/>
        <v>48</v>
      </c>
      <c r="AG55" s="690"/>
      <c r="AH55" s="768">
        <v>36</v>
      </c>
      <c r="AI55" s="769"/>
      <c r="AJ55" s="768">
        <v>12</v>
      </c>
      <c r="AK55" s="769"/>
      <c r="AL55" s="768">
        <v>0</v>
      </c>
      <c r="AM55" s="769"/>
      <c r="AN55" s="768">
        <v>42</v>
      </c>
      <c r="AO55" s="799"/>
      <c r="AP55" s="98">
        <v>3</v>
      </c>
      <c r="AQ55" s="121">
        <v>3</v>
      </c>
      <c r="AR55" s="121"/>
      <c r="AS55" s="122"/>
      <c r="AT55" s="422" t="s">
        <v>92</v>
      </c>
      <c r="AU55" s="423"/>
      <c r="AV55" s="423"/>
      <c r="AW55" s="696"/>
      <c r="AY55" s="27">
        <f t="shared" si="5"/>
        <v>3</v>
      </c>
    </row>
    <row r="56" spans="1:63" s="27" customFormat="1">
      <c r="A56" s="375" t="s">
        <v>201</v>
      </c>
      <c r="B56" s="375"/>
      <c r="C56" s="375"/>
      <c r="D56" s="312" t="s">
        <v>172</v>
      </c>
      <c r="E56" s="312"/>
      <c r="F56" s="697" t="s">
        <v>159</v>
      </c>
      <c r="G56" s="698"/>
      <c r="H56" s="698"/>
      <c r="I56" s="698"/>
      <c r="J56" s="698"/>
      <c r="K56" s="698"/>
      <c r="L56" s="698"/>
      <c r="M56" s="698"/>
      <c r="N56" s="698"/>
      <c r="O56" s="698"/>
      <c r="P56" s="698"/>
      <c r="Q56" s="698"/>
      <c r="R56" s="698"/>
      <c r="S56" s="698"/>
      <c r="T56" s="698"/>
      <c r="U56" s="698"/>
      <c r="V56" s="698"/>
      <c r="W56" s="698"/>
      <c r="X56" s="698"/>
      <c r="Y56" s="698"/>
      <c r="Z56" s="698"/>
      <c r="AA56" s="699"/>
      <c r="AB56" s="768">
        <v>2</v>
      </c>
      <c r="AC56" s="789"/>
      <c r="AD56" s="790">
        <f t="shared" si="23"/>
        <v>60</v>
      </c>
      <c r="AE56" s="690"/>
      <c r="AF56" s="689">
        <f t="shared" si="24"/>
        <v>32</v>
      </c>
      <c r="AG56" s="690"/>
      <c r="AH56" s="803">
        <v>24</v>
      </c>
      <c r="AI56" s="804"/>
      <c r="AJ56" s="768">
        <v>8</v>
      </c>
      <c r="AK56" s="769"/>
      <c r="AL56" s="768">
        <v>0</v>
      </c>
      <c r="AM56" s="769"/>
      <c r="AN56" s="768">
        <v>28</v>
      </c>
      <c r="AO56" s="799"/>
      <c r="AP56" s="98"/>
      <c r="AQ56" s="121"/>
      <c r="AR56" s="121">
        <v>2</v>
      </c>
      <c r="AS56" s="122">
        <v>2</v>
      </c>
      <c r="AT56" s="422" t="s">
        <v>93</v>
      </c>
      <c r="AU56" s="423"/>
      <c r="AV56" s="423"/>
      <c r="AW56" s="696"/>
      <c r="AY56" s="27">
        <f t="shared" si="5"/>
        <v>2</v>
      </c>
    </row>
    <row r="57" spans="1:63" s="27" customFormat="1">
      <c r="A57" s="375" t="s">
        <v>112</v>
      </c>
      <c r="B57" s="375"/>
      <c r="C57" s="375"/>
      <c r="D57" s="312" t="s">
        <v>173</v>
      </c>
      <c r="E57" s="312"/>
      <c r="F57" s="697" t="s">
        <v>197</v>
      </c>
      <c r="G57" s="698"/>
      <c r="H57" s="698"/>
      <c r="I57" s="698"/>
      <c r="J57" s="698"/>
      <c r="K57" s="698"/>
      <c r="L57" s="698"/>
      <c r="M57" s="698"/>
      <c r="N57" s="698"/>
      <c r="O57" s="698"/>
      <c r="P57" s="698"/>
      <c r="Q57" s="698"/>
      <c r="R57" s="698"/>
      <c r="S57" s="698"/>
      <c r="T57" s="698"/>
      <c r="U57" s="698"/>
      <c r="V57" s="698"/>
      <c r="W57" s="698"/>
      <c r="X57" s="698"/>
      <c r="Y57" s="698"/>
      <c r="Z57" s="698"/>
      <c r="AA57" s="699"/>
      <c r="AB57" s="768">
        <v>3</v>
      </c>
      <c r="AC57" s="789"/>
      <c r="AD57" s="790">
        <f t="shared" si="23"/>
        <v>90</v>
      </c>
      <c r="AE57" s="690"/>
      <c r="AF57" s="689">
        <f t="shared" si="24"/>
        <v>48</v>
      </c>
      <c r="AG57" s="690"/>
      <c r="AH57" s="803">
        <v>0</v>
      </c>
      <c r="AI57" s="804"/>
      <c r="AJ57" s="768">
        <v>48</v>
      </c>
      <c r="AK57" s="769"/>
      <c r="AL57" s="768">
        <v>0</v>
      </c>
      <c r="AM57" s="769"/>
      <c r="AN57" s="768">
        <v>42</v>
      </c>
      <c r="AO57" s="799"/>
      <c r="AP57" s="98">
        <v>3</v>
      </c>
      <c r="AQ57" s="121">
        <v>3</v>
      </c>
      <c r="AR57" s="121"/>
      <c r="AS57" s="122"/>
      <c r="AT57" s="664" t="s">
        <v>92</v>
      </c>
      <c r="AU57" s="665"/>
      <c r="AV57" s="665"/>
      <c r="AW57" s="805"/>
      <c r="AY57" s="27">
        <f t="shared" si="5"/>
        <v>3</v>
      </c>
    </row>
    <row r="58" spans="1:63" s="27" customFormat="1">
      <c r="A58" s="375" t="s">
        <v>123</v>
      </c>
      <c r="B58" s="375"/>
      <c r="C58" s="375"/>
      <c r="D58" s="312" t="s">
        <v>139</v>
      </c>
      <c r="E58" s="312"/>
      <c r="F58" s="800" t="s">
        <v>204</v>
      </c>
      <c r="G58" s="801"/>
      <c r="H58" s="801"/>
      <c r="I58" s="801"/>
      <c r="J58" s="801"/>
      <c r="K58" s="801"/>
      <c r="L58" s="801"/>
      <c r="M58" s="801"/>
      <c r="N58" s="801"/>
      <c r="O58" s="801"/>
      <c r="P58" s="801"/>
      <c r="Q58" s="801"/>
      <c r="R58" s="801"/>
      <c r="S58" s="801"/>
      <c r="T58" s="801"/>
      <c r="U58" s="801"/>
      <c r="V58" s="801"/>
      <c r="W58" s="801"/>
      <c r="X58" s="801"/>
      <c r="Y58" s="801"/>
      <c r="Z58" s="801"/>
      <c r="AA58" s="802"/>
      <c r="AB58" s="768">
        <v>3</v>
      </c>
      <c r="AC58" s="789"/>
      <c r="AD58" s="790">
        <f t="shared" si="23"/>
        <v>90</v>
      </c>
      <c r="AE58" s="690"/>
      <c r="AF58" s="689">
        <f t="shared" si="24"/>
        <v>48</v>
      </c>
      <c r="AG58" s="690"/>
      <c r="AH58" s="768">
        <v>18</v>
      </c>
      <c r="AI58" s="769"/>
      <c r="AJ58" s="768">
        <v>30</v>
      </c>
      <c r="AK58" s="769"/>
      <c r="AL58" s="768">
        <v>0</v>
      </c>
      <c r="AM58" s="769"/>
      <c r="AN58" s="768">
        <v>42</v>
      </c>
      <c r="AO58" s="799"/>
      <c r="AP58" s="98"/>
      <c r="AQ58" s="121"/>
      <c r="AR58" s="121">
        <v>3</v>
      </c>
      <c r="AS58" s="122">
        <v>3</v>
      </c>
      <c r="AT58" s="422" t="s">
        <v>92</v>
      </c>
      <c r="AU58" s="423"/>
      <c r="AV58" s="423"/>
      <c r="AW58" s="696"/>
      <c r="AY58" s="27">
        <f t="shared" si="5"/>
        <v>3</v>
      </c>
    </row>
    <row r="59" spans="1:63" s="27" customFormat="1">
      <c r="A59" s="375" t="s">
        <v>160</v>
      </c>
      <c r="B59" s="375"/>
      <c r="C59" s="375"/>
      <c r="D59" s="312" t="s">
        <v>143</v>
      </c>
      <c r="E59" s="312"/>
      <c r="F59" s="786" t="s">
        <v>154</v>
      </c>
      <c r="G59" s="787"/>
      <c r="H59" s="787"/>
      <c r="I59" s="787"/>
      <c r="J59" s="787"/>
      <c r="K59" s="787"/>
      <c r="L59" s="787"/>
      <c r="M59" s="787"/>
      <c r="N59" s="787"/>
      <c r="O59" s="787"/>
      <c r="P59" s="787"/>
      <c r="Q59" s="787"/>
      <c r="R59" s="787"/>
      <c r="S59" s="787"/>
      <c r="T59" s="787"/>
      <c r="U59" s="787"/>
      <c r="V59" s="787"/>
      <c r="W59" s="787"/>
      <c r="X59" s="787"/>
      <c r="Y59" s="787"/>
      <c r="Z59" s="787"/>
      <c r="AA59" s="788"/>
      <c r="AB59" s="768">
        <v>3</v>
      </c>
      <c r="AC59" s="789"/>
      <c r="AD59" s="790">
        <f t="shared" si="23"/>
        <v>90</v>
      </c>
      <c r="AE59" s="690"/>
      <c r="AF59" s="689">
        <f t="shared" si="24"/>
        <v>48</v>
      </c>
      <c r="AG59" s="690"/>
      <c r="AH59" s="768">
        <v>24</v>
      </c>
      <c r="AI59" s="769"/>
      <c r="AJ59" s="768">
        <v>24</v>
      </c>
      <c r="AK59" s="769"/>
      <c r="AL59" s="768">
        <v>0</v>
      </c>
      <c r="AM59" s="769"/>
      <c r="AN59" s="768">
        <v>42</v>
      </c>
      <c r="AO59" s="799"/>
      <c r="AP59" s="98"/>
      <c r="AQ59" s="121"/>
      <c r="AR59" s="121">
        <v>3</v>
      </c>
      <c r="AS59" s="122">
        <v>3</v>
      </c>
      <c r="AT59" s="422" t="s">
        <v>92</v>
      </c>
      <c r="AU59" s="423"/>
      <c r="AV59" s="423"/>
      <c r="AW59" s="696"/>
      <c r="AY59" s="27">
        <f t="shared" ref="AY59:AY72" si="25">AF59/16</f>
        <v>3</v>
      </c>
      <c r="AZ59" s="63"/>
    </row>
    <row r="60" spans="1:63" s="27" customFormat="1">
      <c r="A60" s="375" t="s">
        <v>117</v>
      </c>
      <c r="B60" s="375"/>
      <c r="C60" s="375"/>
      <c r="D60" s="312" t="s">
        <v>164</v>
      </c>
      <c r="E60" s="312"/>
      <c r="F60" s="697" t="s">
        <v>155</v>
      </c>
      <c r="G60" s="698"/>
      <c r="H60" s="698"/>
      <c r="I60" s="698"/>
      <c r="J60" s="698"/>
      <c r="K60" s="698"/>
      <c r="L60" s="698"/>
      <c r="M60" s="698"/>
      <c r="N60" s="698"/>
      <c r="O60" s="698"/>
      <c r="P60" s="698"/>
      <c r="Q60" s="698"/>
      <c r="R60" s="698"/>
      <c r="S60" s="698"/>
      <c r="T60" s="698"/>
      <c r="U60" s="698"/>
      <c r="V60" s="698"/>
      <c r="W60" s="698"/>
      <c r="X60" s="698"/>
      <c r="Y60" s="698"/>
      <c r="Z60" s="698"/>
      <c r="AA60" s="699"/>
      <c r="AB60" s="768">
        <v>2</v>
      </c>
      <c r="AC60" s="789"/>
      <c r="AD60" s="790">
        <f t="shared" si="23"/>
        <v>60</v>
      </c>
      <c r="AE60" s="690"/>
      <c r="AF60" s="689">
        <f t="shared" si="24"/>
        <v>32</v>
      </c>
      <c r="AG60" s="690"/>
      <c r="AH60" s="768">
        <v>8</v>
      </c>
      <c r="AI60" s="769"/>
      <c r="AJ60" s="768">
        <v>24</v>
      </c>
      <c r="AK60" s="769"/>
      <c r="AL60" s="768">
        <v>0</v>
      </c>
      <c r="AM60" s="769"/>
      <c r="AN60" s="768">
        <v>28</v>
      </c>
      <c r="AO60" s="799"/>
      <c r="AP60" s="98"/>
      <c r="AQ60" s="121"/>
      <c r="AR60" s="121">
        <v>2</v>
      </c>
      <c r="AS60" s="122">
        <v>2</v>
      </c>
      <c r="AT60" s="422" t="s">
        <v>92</v>
      </c>
      <c r="AU60" s="423"/>
      <c r="AV60" s="423"/>
      <c r="AW60" s="696"/>
      <c r="AY60" s="27">
        <f t="shared" si="25"/>
        <v>2</v>
      </c>
    </row>
    <row r="61" spans="1:63" s="27" customFormat="1">
      <c r="A61" s="376" t="s">
        <v>117</v>
      </c>
      <c r="B61" s="377"/>
      <c r="C61" s="378"/>
      <c r="D61" s="316" t="s">
        <v>165</v>
      </c>
      <c r="E61" s="317"/>
      <c r="F61" s="698" t="s">
        <v>156</v>
      </c>
      <c r="G61" s="698"/>
      <c r="H61" s="698"/>
      <c r="I61" s="698"/>
      <c r="J61" s="698"/>
      <c r="K61" s="698"/>
      <c r="L61" s="698"/>
      <c r="M61" s="698"/>
      <c r="N61" s="698"/>
      <c r="O61" s="698"/>
      <c r="P61" s="698"/>
      <c r="Q61" s="698"/>
      <c r="R61" s="698"/>
      <c r="S61" s="698"/>
      <c r="T61" s="698"/>
      <c r="U61" s="698"/>
      <c r="V61" s="698"/>
      <c r="W61" s="698"/>
      <c r="X61" s="698"/>
      <c r="Y61" s="698"/>
      <c r="Z61" s="698"/>
      <c r="AA61" s="699"/>
      <c r="AB61" s="768">
        <v>3</v>
      </c>
      <c r="AC61" s="789"/>
      <c r="AD61" s="790">
        <f t="shared" si="23"/>
        <v>90</v>
      </c>
      <c r="AE61" s="690"/>
      <c r="AF61" s="689">
        <f t="shared" si="24"/>
        <v>42</v>
      </c>
      <c r="AG61" s="690"/>
      <c r="AH61" s="768">
        <v>10</v>
      </c>
      <c r="AI61" s="769"/>
      <c r="AJ61" s="768">
        <v>32</v>
      </c>
      <c r="AK61" s="769"/>
      <c r="AL61" s="768">
        <v>0</v>
      </c>
      <c r="AM61" s="769"/>
      <c r="AN61" s="768">
        <v>48</v>
      </c>
      <c r="AO61" s="789"/>
      <c r="AP61" s="98"/>
      <c r="AQ61" s="121"/>
      <c r="AR61" s="121"/>
      <c r="AS61" s="122"/>
      <c r="AT61" s="422" t="s">
        <v>92</v>
      </c>
      <c r="AU61" s="423"/>
      <c r="AV61" s="423"/>
      <c r="AW61" s="696"/>
      <c r="AY61" s="27">
        <f t="shared" si="25"/>
        <v>2.625</v>
      </c>
    </row>
    <row r="62" spans="1:63" s="27" customFormat="1">
      <c r="A62" s="375" t="s">
        <v>125</v>
      </c>
      <c r="B62" s="375"/>
      <c r="C62" s="375"/>
      <c r="D62" s="381" t="s">
        <v>177</v>
      </c>
      <c r="E62" s="382"/>
      <c r="F62" s="697" t="s">
        <v>176</v>
      </c>
      <c r="G62" s="698"/>
      <c r="H62" s="698"/>
      <c r="I62" s="698"/>
      <c r="J62" s="698"/>
      <c r="K62" s="698"/>
      <c r="L62" s="698"/>
      <c r="M62" s="698"/>
      <c r="N62" s="698"/>
      <c r="O62" s="698"/>
      <c r="P62" s="698"/>
      <c r="Q62" s="698"/>
      <c r="R62" s="698"/>
      <c r="S62" s="698"/>
      <c r="T62" s="698"/>
      <c r="U62" s="698"/>
      <c r="V62" s="698"/>
      <c r="W62" s="698"/>
      <c r="X62" s="698"/>
      <c r="Y62" s="698"/>
      <c r="Z62" s="698"/>
      <c r="AA62" s="699"/>
      <c r="AB62" s="792">
        <v>2</v>
      </c>
      <c r="AC62" s="794"/>
      <c r="AD62" s="798">
        <f>AF62+AN62</f>
        <v>60</v>
      </c>
      <c r="AE62" s="707"/>
      <c r="AF62" s="706">
        <f t="shared" si="24"/>
        <v>32</v>
      </c>
      <c r="AG62" s="707"/>
      <c r="AH62" s="792">
        <v>24</v>
      </c>
      <c r="AI62" s="793"/>
      <c r="AJ62" s="792">
        <v>8</v>
      </c>
      <c r="AK62" s="793"/>
      <c r="AL62" s="792">
        <v>0</v>
      </c>
      <c r="AM62" s="793"/>
      <c r="AN62" s="792">
        <v>28</v>
      </c>
      <c r="AO62" s="794"/>
      <c r="AP62" s="111"/>
      <c r="AQ62" s="121"/>
      <c r="AR62" s="121"/>
      <c r="AS62" s="122"/>
      <c r="AT62" s="795" t="s">
        <v>92</v>
      </c>
      <c r="AU62" s="796"/>
      <c r="AV62" s="796"/>
      <c r="AW62" s="797"/>
      <c r="AX62" s="63"/>
      <c r="AY62" s="27">
        <f t="shared" si="25"/>
        <v>2</v>
      </c>
    </row>
    <row r="63" spans="1:63" s="27" customFormat="1">
      <c r="A63" s="375" t="s">
        <v>125</v>
      </c>
      <c r="B63" s="375"/>
      <c r="C63" s="375"/>
      <c r="D63" s="381" t="s">
        <v>199</v>
      </c>
      <c r="E63" s="382"/>
      <c r="F63" s="697" t="s">
        <v>198</v>
      </c>
      <c r="G63" s="698"/>
      <c r="H63" s="698"/>
      <c r="I63" s="698"/>
      <c r="J63" s="698"/>
      <c r="K63" s="698"/>
      <c r="L63" s="698"/>
      <c r="M63" s="698"/>
      <c r="N63" s="698"/>
      <c r="O63" s="698"/>
      <c r="P63" s="698"/>
      <c r="Q63" s="698"/>
      <c r="R63" s="698"/>
      <c r="S63" s="698"/>
      <c r="T63" s="698"/>
      <c r="U63" s="698"/>
      <c r="V63" s="698"/>
      <c r="W63" s="698"/>
      <c r="X63" s="698"/>
      <c r="Y63" s="698"/>
      <c r="Z63" s="698"/>
      <c r="AA63" s="699"/>
      <c r="AB63" s="792">
        <v>2</v>
      </c>
      <c r="AC63" s="794"/>
      <c r="AD63" s="798">
        <f>AF63+AN63</f>
        <v>60</v>
      </c>
      <c r="AE63" s="707"/>
      <c r="AF63" s="706">
        <f t="shared" ref="AF63" si="26">AH63+AJ63+AL63</f>
        <v>32</v>
      </c>
      <c r="AG63" s="707"/>
      <c r="AH63" s="792">
        <v>24</v>
      </c>
      <c r="AI63" s="793"/>
      <c r="AJ63" s="792">
        <v>8</v>
      </c>
      <c r="AK63" s="793"/>
      <c r="AL63" s="792">
        <v>0</v>
      </c>
      <c r="AM63" s="793"/>
      <c r="AN63" s="792">
        <v>28</v>
      </c>
      <c r="AO63" s="794"/>
      <c r="AP63" s="111"/>
      <c r="AQ63" s="121"/>
      <c r="AR63" s="121"/>
      <c r="AS63" s="122"/>
      <c r="AT63" s="795" t="s">
        <v>92</v>
      </c>
      <c r="AU63" s="796"/>
      <c r="AV63" s="796"/>
      <c r="AW63" s="797"/>
      <c r="AX63" s="63"/>
      <c r="AY63" s="27">
        <f t="shared" si="25"/>
        <v>2</v>
      </c>
    </row>
    <row r="64" spans="1:63" s="27" customFormat="1">
      <c r="A64" s="375" t="s">
        <v>125</v>
      </c>
      <c r="B64" s="375"/>
      <c r="C64" s="375"/>
      <c r="D64" s="312" t="s">
        <v>174</v>
      </c>
      <c r="E64" s="312"/>
      <c r="F64" s="697" t="s">
        <v>202</v>
      </c>
      <c r="G64" s="698"/>
      <c r="H64" s="698"/>
      <c r="I64" s="698"/>
      <c r="J64" s="698"/>
      <c r="K64" s="698"/>
      <c r="L64" s="698"/>
      <c r="M64" s="698"/>
      <c r="N64" s="698"/>
      <c r="O64" s="698"/>
      <c r="P64" s="698"/>
      <c r="Q64" s="698"/>
      <c r="R64" s="698"/>
      <c r="S64" s="698"/>
      <c r="T64" s="698"/>
      <c r="U64" s="698"/>
      <c r="V64" s="698"/>
      <c r="W64" s="698"/>
      <c r="X64" s="698"/>
      <c r="Y64" s="698"/>
      <c r="Z64" s="698"/>
      <c r="AA64" s="699"/>
      <c r="AB64" s="768">
        <v>2</v>
      </c>
      <c r="AC64" s="789"/>
      <c r="AD64" s="790">
        <v>60</v>
      </c>
      <c r="AE64" s="690"/>
      <c r="AF64" s="768">
        <v>0</v>
      </c>
      <c r="AG64" s="769"/>
      <c r="AH64" s="768">
        <v>0</v>
      </c>
      <c r="AI64" s="769"/>
      <c r="AJ64" s="768">
        <v>0</v>
      </c>
      <c r="AK64" s="769"/>
      <c r="AL64" s="768">
        <v>0</v>
      </c>
      <c r="AM64" s="769"/>
      <c r="AN64" s="768">
        <v>0</v>
      </c>
      <c r="AO64" s="769"/>
      <c r="AP64" s="98"/>
      <c r="AQ64" s="121"/>
      <c r="AR64" s="121"/>
      <c r="AS64" s="122"/>
      <c r="AT64" s="440" t="s">
        <v>17</v>
      </c>
      <c r="AU64" s="441"/>
      <c r="AV64" s="441"/>
      <c r="AW64" s="441"/>
      <c r="AY64" s="27">
        <f t="shared" si="25"/>
        <v>0</v>
      </c>
    </row>
    <row r="65" spans="1:51" s="27" customFormat="1">
      <c r="A65" s="376" t="s">
        <v>125</v>
      </c>
      <c r="B65" s="377"/>
      <c r="C65" s="378"/>
      <c r="D65" s="316" t="s">
        <v>175</v>
      </c>
      <c r="E65" s="317"/>
      <c r="F65" s="786" t="s">
        <v>203</v>
      </c>
      <c r="G65" s="787"/>
      <c r="H65" s="787"/>
      <c r="I65" s="787"/>
      <c r="J65" s="787"/>
      <c r="K65" s="787"/>
      <c r="L65" s="787"/>
      <c r="M65" s="787"/>
      <c r="N65" s="787"/>
      <c r="O65" s="787"/>
      <c r="P65" s="787"/>
      <c r="Q65" s="787"/>
      <c r="R65" s="787"/>
      <c r="S65" s="787"/>
      <c r="T65" s="787"/>
      <c r="U65" s="787"/>
      <c r="V65" s="787"/>
      <c r="W65" s="787"/>
      <c r="X65" s="787"/>
      <c r="Y65" s="787"/>
      <c r="Z65" s="787"/>
      <c r="AA65" s="788"/>
      <c r="AB65" s="768">
        <v>2</v>
      </c>
      <c r="AC65" s="789"/>
      <c r="AD65" s="790">
        <v>60</v>
      </c>
      <c r="AE65" s="690"/>
      <c r="AF65" s="768">
        <v>0</v>
      </c>
      <c r="AG65" s="769"/>
      <c r="AH65" s="768">
        <v>0</v>
      </c>
      <c r="AI65" s="769"/>
      <c r="AJ65" s="768">
        <v>0</v>
      </c>
      <c r="AK65" s="769"/>
      <c r="AL65" s="768">
        <v>0</v>
      </c>
      <c r="AM65" s="769"/>
      <c r="AN65" s="768">
        <v>0</v>
      </c>
      <c r="AO65" s="769"/>
      <c r="AP65" s="98"/>
      <c r="AQ65" s="121"/>
      <c r="AR65" s="121"/>
      <c r="AS65" s="122"/>
      <c r="AT65" s="780" t="s">
        <v>17</v>
      </c>
      <c r="AU65" s="781"/>
      <c r="AV65" s="781"/>
      <c r="AW65" s="782"/>
      <c r="AY65" s="27">
        <f t="shared" si="25"/>
        <v>0</v>
      </c>
    </row>
    <row r="66" spans="1:51">
      <c r="A66" s="783" t="s">
        <v>100</v>
      </c>
      <c r="B66" s="784"/>
      <c r="C66" s="784"/>
      <c r="D66" s="784"/>
      <c r="E66" s="784"/>
      <c r="F66" s="784"/>
      <c r="G66" s="784"/>
      <c r="H66" s="784"/>
      <c r="I66" s="784"/>
      <c r="J66" s="784"/>
      <c r="K66" s="784"/>
      <c r="L66" s="784"/>
      <c r="M66" s="784"/>
      <c r="N66" s="784"/>
      <c r="O66" s="784"/>
      <c r="P66" s="784"/>
      <c r="Q66" s="784"/>
      <c r="R66" s="784"/>
      <c r="S66" s="784"/>
      <c r="T66" s="784"/>
      <c r="U66" s="784"/>
      <c r="V66" s="784"/>
      <c r="W66" s="784"/>
      <c r="X66" s="784"/>
      <c r="Y66" s="784"/>
      <c r="Z66" s="784"/>
      <c r="AA66" s="785"/>
      <c r="AB66" s="770">
        <f>AB67+AB68+AB69+AB70+AB71</f>
        <v>28</v>
      </c>
      <c r="AC66" s="778"/>
      <c r="AD66" s="779">
        <f t="shared" ref="AD66" si="27">AD67+AD68+AD69+AD70+AD71</f>
        <v>840</v>
      </c>
      <c r="AE66" s="771"/>
      <c r="AF66" s="770">
        <f t="shared" ref="AF66" si="28">AF67+AF68+AF69+AF70+AF71</f>
        <v>0</v>
      </c>
      <c r="AG66" s="771"/>
      <c r="AH66" s="770">
        <f t="shared" ref="AH66" si="29">AH67+AH68+AH69+AH70+AH71</f>
        <v>0</v>
      </c>
      <c r="AI66" s="771"/>
      <c r="AJ66" s="770">
        <f t="shared" ref="AJ66" si="30">AJ67+AJ68+AJ69+AJ70+AJ71</f>
        <v>0</v>
      </c>
      <c r="AK66" s="771"/>
      <c r="AL66" s="770">
        <f t="shared" ref="AL66" si="31">AL67+AL68+AL69+AL70+AL71</f>
        <v>0</v>
      </c>
      <c r="AM66" s="771"/>
      <c r="AN66" s="770">
        <f t="shared" ref="AN66" si="32">AN67+AN68+AN69+AN70+AN71</f>
        <v>0</v>
      </c>
      <c r="AO66" s="771"/>
      <c r="AP66" s="99">
        <f>AP67+AP68+AP69+AP70+AP71</f>
        <v>0</v>
      </c>
      <c r="AQ66" s="127">
        <f t="shared" ref="AQ66:AS66" si="33">AQ67+AQ68+AQ69+AQ70+AQ71</f>
        <v>0</v>
      </c>
      <c r="AR66" s="127">
        <f t="shared" si="33"/>
        <v>0</v>
      </c>
      <c r="AS66" s="120">
        <f t="shared" si="33"/>
        <v>0</v>
      </c>
      <c r="AT66" s="791"/>
      <c r="AU66" s="719"/>
      <c r="AV66" s="719"/>
      <c r="AW66" s="720"/>
      <c r="AY66" s="27">
        <f t="shared" si="25"/>
        <v>0</v>
      </c>
    </row>
    <row r="67" spans="1:51" s="27" customFormat="1">
      <c r="A67" s="322"/>
      <c r="B67" s="322"/>
      <c r="C67" s="322"/>
      <c r="D67" s="322"/>
      <c r="E67" s="322"/>
      <c r="F67" s="697" t="s">
        <v>191</v>
      </c>
      <c r="G67" s="698"/>
      <c r="H67" s="698"/>
      <c r="I67" s="698"/>
      <c r="J67" s="698"/>
      <c r="K67" s="698"/>
      <c r="L67" s="698"/>
      <c r="M67" s="698"/>
      <c r="N67" s="698"/>
      <c r="O67" s="698"/>
      <c r="P67" s="698"/>
      <c r="Q67" s="698"/>
      <c r="R67" s="698"/>
      <c r="S67" s="698"/>
      <c r="T67" s="698"/>
      <c r="U67" s="698"/>
      <c r="V67" s="698"/>
      <c r="W67" s="698"/>
      <c r="X67" s="698"/>
      <c r="Y67" s="698"/>
      <c r="Z67" s="698"/>
      <c r="AA67" s="699"/>
      <c r="AB67" s="676">
        <v>2</v>
      </c>
      <c r="AC67" s="767"/>
      <c r="AD67" s="690">
        <v>60</v>
      </c>
      <c r="AE67" s="677"/>
      <c r="AF67" s="768">
        <v>0</v>
      </c>
      <c r="AG67" s="769"/>
      <c r="AH67" s="768">
        <v>0</v>
      </c>
      <c r="AI67" s="769"/>
      <c r="AJ67" s="768">
        <v>0</v>
      </c>
      <c r="AK67" s="769"/>
      <c r="AL67" s="768">
        <v>0</v>
      </c>
      <c r="AM67" s="769"/>
      <c r="AN67" s="768">
        <v>0</v>
      </c>
      <c r="AO67" s="769"/>
      <c r="AP67" s="98"/>
      <c r="AQ67" s="121"/>
      <c r="AR67" s="121"/>
      <c r="AS67" s="122"/>
      <c r="AT67" s="459" t="s">
        <v>15</v>
      </c>
      <c r="AU67" s="460"/>
      <c r="AV67" s="460"/>
      <c r="AW67" s="460"/>
      <c r="AY67" s="27">
        <f t="shared" si="25"/>
        <v>0</v>
      </c>
    </row>
    <row r="68" spans="1:51" s="27" customFormat="1">
      <c r="A68" s="322"/>
      <c r="B68" s="322"/>
      <c r="C68" s="322"/>
      <c r="D68" s="322"/>
      <c r="E68" s="322"/>
      <c r="F68" s="697" t="s">
        <v>192</v>
      </c>
      <c r="G68" s="698"/>
      <c r="H68" s="698"/>
      <c r="I68" s="698"/>
      <c r="J68" s="698"/>
      <c r="K68" s="698"/>
      <c r="L68" s="698"/>
      <c r="M68" s="698"/>
      <c r="N68" s="698"/>
      <c r="O68" s="698"/>
      <c r="P68" s="698"/>
      <c r="Q68" s="698"/>
      <c r="R68" s="698"/>
      <c r="S68" s="698"/>
      <c r="T68" s="698"/>
      <c r="U68" s="698"/>
      <c r="V68" s="698"/>
      <c r="W68" s="698"/>
      <c r="X68" s="698"/>
      <c r="Y68" s="698"/>
      <c r="Z68" s="698"/>
      <c r="AA68" s="699"/>
      <c r="AB68" s="676">
        <v>2</v>
      </c>
      <c r="AC68" s="767"/>
      <c r="AD68" s="690">
        <v>60</v>
      </c>
      <c r="AE68" s="677"/>
      <c r="AF68" s="768">
        <v>0</v>
      </c>
      <c r="AG68" s="769"/>
      <c r="AH68" s="768">
        <v>0</v>
      </c>
      <c r="AI68" s="769"/>
      <c r="AJ68" s="768">
        <v>0</v>
      </c>
      <c r="AK68" s="769"/>
      <c r="AL68" s="768">
        <v>0</v>
      </c>
      <c r="AM68" s="769"/>
      <c r="AN68" s="768">
        <v>0</v>
      </c>
      <c r="AO68" s="769"/>
      <c r="AP68" s="98"/>
      <c r="AQ68" s="121"/>
      <c r="AR68" s="121"/>
      <c r="AS68" s="122"/>
      <c r="AT68" s="459" t="s">
        <v>15</v>
      </c>
      <c r="AU68" s="460"/>
      <c r="AV68" s="460"/>
      <c r="AW68" s="460"/>
      <c r="AY68" s="27">
        <f t="shared" si="25"/>
        <v>0</v>
      </c>
    </row>
    <row r="69" spans="1:51" s="27" customFormat="1">
      <c r="A69" s="322"/>
      <c r="B69" s="322"/>
      <c r="C69" s="322"/>
      <c r="D69" s="322"/>
      <c r="E69" s="322"/>
      <c r="F69" s="697" t="s">
        <v>193</v>
      </c>
      <c r="G69" s="698"/>
      <c r="H69" s="698"/>
      <c r="I69" s="698"/>
      <c r="J69" s="698"/>
      <c r="K69" s="698"/>
      <c r="L69" s="698"/>
      <c r="M69" s="698"/>
      <c r="N69" s="698"/>
      <c r="O69" s="698"/>
      <c r="P69" s="698"/>
      <c r="Q69" s="698"/>
      <c r="R69" s="698"/>
      <c r="S69" s="698"/>
      <c r="T69" s="698"/>
      <c r="U69" s="698"/>
      <c r="V69" s="698"/>
      <c r="W69" s="698"/>
      <c r="X69" s="698"/>
      <c r="Y69" s="698"/>
      <c r="Z69" s="698"/>
      <c r="AA69" s="699"/>
      <c r="AB69" s="676">
        <v>4</v>
      </c>
      <c r="AC69" s="767"/>
      <c r="AD69" s="690">
        <v>120</v>
      </c>
      <c r="AE69" s="677"/>
      <c r="AF69" s="768">
        <v>0</v>
      </c>
      <c r="AG69" s="769"/>
      <c r="AH69" s="768">
        <v>0</v>
      </c>
      <c r="AI69" s="769"/>
      <c r="AJ69" s="768">
        <v>0</v>
      </c>
      <c r="AK69" s="769"/>
      <c r="AL69" s="768">
        <v>0</v>
      </c>
      <c r="AM69" s="769"/>
      <c r="AN69" s="768">
        <v>0</v>
      </c>
      <c r="AO69" s="769"/>
      <c r="AP69" s="98"/>
      <c r="AQ69" s="121"/>
      <c r="AR69" s="121"/>
      <c r="AS69" s="122"/>
      <c r="AT69" s="459" t="s">
        <v>15</v>
      </c>
      <c r="AU69" s="460"/>
      <c r="AV69" s="460"/>
      <c r="AW69" s="460"/>
      <c r="AY69" s="27">
        <f t="shared" si="25"/>
        <v>0</v>
      </c>
    </row>
    <row r="70" spans="1:51" s="27" customFormat="1">
      <c r="A70" s="322"/>
      <c r="B70" s="322"/>
      <c r="C70" s="322"/>
      <c r="D70" s="322"/>
      <c r="E70" s="322"/>
      <c r="F70" s="697" t="s">
        <v>194</v>
      </c>
      <c r="G70" s="698"/>
      <c r="H70" s="698"/>
      <c r="I70" s="698"/>
      <c r="J70" s="698"/>
      <c r="K70" s="698"/>
      <c r="L70" s="698"/>
      <c r="M70" s="698"/>
      <c r="N70" s="698"/>
      <c r="O70" s="698"/>
      <c r="P70" s="698"/>
      <c r="Q70" s="698"/>
      <c r="R70" s="698"/>
      <c r="S70" s="698"/>
      <c r="T70" s="698"/>
      <c r="U70" s="698"/>
      <c r="V70" s="698"/>
      <c r="W70" s="698"/>
      <c r="X70" s="698"/>
      <c r="Y70" s="698"/>
      <c r="Z70" s="698"/>
      <c r="AA70" s="699"/>
      <c r="AB70" s="676">
        <v>4</v>
      </c>
      <c r="AC70" s="767"/>
      <c r="AD70" s="690">
        <v>120</v>
      </c>
      <c r="AE70" s="677"/>
      <c r="AF70" s="768">
        <v>0</v>
      </c>
      <c r="AG70" s="769"/>
      <c r="AH70" s="768">
        <v>0</v>
      </c>
      <c r="AI70" s="769"/>
      <c r="AJ70" s="768">
        <v>0</v>
      </c>
      <c r="AK70" s="769"/>
      <c r="AL70" s="768">
        <v>0</v>
      </c>
      <c r="AM70" s="769"/>
      <c r="AN70" s="768">
        <v>0</v>
      </c>
      <c r="AO70" s="769"/>
      <c r="AP70" s="98"/>
      <c r="AQ70" s="121"/>
      <c r="AR70" s="121"/>
      <c r="AS70" s="122"/>
      <c r="AT70" s="459" t="s">
        <v>15</v>
      </c>
      <c r="AU70" s="460"/>
      <c r="AV70" s="460"/>
      <c r="AW70" s="460"/>
      <c r="AY70" s="27">
        <f t="shared" si="25"/>
        <v>0</v>
      </c>
    </row>
    <row r="71" spans="1:51" s="27" customFormat="1">
      <c r="A71" s="112"/>
      <c r="B71" s="133"/>
      <c r="C71" s="133"/>
      <c r="D71" s="133"/>
      <c r="E71" s="113"/>
      <c r="F71" s="764" t="s">
        <v>195</v>
      </c>
      <c r="G71" s="765"/>
      <c r="H71" s="765"/>
      <c r="I71" s="765"/>
      <c r="J71" s="765"/>
      <c r="K71" s="765"/>
      <c r="L71" s="765"/>
      <c r="M71" s="765"/>
      <c r="N71" s="765"/>
      <c r="O71" s="765"/>
      <c r="P71" s="765"/>
      <c r="Q71" s="765"/>
      <c r="R71" s="765"/>
      <c r="S71" s="765"/>
      <c r="T71" s="765"/>
      <c r="U71" s="765"/>
      <c r="V71" s="765"/>
      <c r="W71" s="765"/>
      <c r="X71" s="765"/>
      <c r="Y71" s="765"/>
      <c r="Z71" s="765"/>
      <c r="AA71" s="766"/>
      <c r="AB71" s="676">
        <v>16</v>
      </c>
      <c r="AC71" s="767"/>
      <c r="AD71" s="690">
        <v>480</v>
      </c>
      <c r="AE71" s="677"/>
      <c r="AF71" s="768">
        <v>0</v>
      </c>
      <c r="AG71" s="769"/>
      <c r="AH71" s="768">
        <v>0</v>
      </c>
      <c r="AI71" s="769"/>
      <c r="AJ71" s="768">
        <v>0</v>
      </c>
      <c r="AK71" s="769"/>
      <c r="AL71" s="768">
        <v>0</v>
      </c>
      <c r="AM71" s="769"/>
      <c r="AN71" s="768">
        <v>0</v>
      </c>
      <c r="AO71" s="769"/>
      <c r="AP71" s="98"/>
      <c r="AQ71" s="121"/>
      <c r="AR71" s="121"/>
      <c r="AS71" s="122"/>
      <c r="AT71" s="435" t="s">
        <v>17</v>
      </c>
      <c r="AU71" s="436"/>
      <c r="AV71" s="436"/>
      <c r="AW71" s="774"/>
      <c r="AY71" s="27">
        <f t="shared" si="25"/>
        <v>0</v>
      </c>
    </row>
    <row r="72" spans="1:51" s="29" customFormat="1">
      <c r="A72" s="775" t="s">
        <v>103</v>
      </c>
      <c r="B72" s="776"/>
      <c r="C72" s="776"/>
      <c r="D72" s="776"/>
      <c r="E72" s="776"/>
      <c r="F72" s="776"/>
      <c r="G72" s="776"/>
      <c r="H72" s="776"/>
      <c r="I72" s="776"/>
      <c r="J72" s="776"/>
      <c r="K72" s="776"/>
      <c r="L72" s="776"/>
      <c r="M72" s="776"/>
      <c r="N72" s="776"/>
      <c r="O72" s="776"/>
      <c r="P72" s="776"/>
      <c r="Q72" s="776"/>
      <c r="R72" s="776"/>
      <c r="S72" s="776"/>
      <c r="T72" s="776"/>
      <c r="U72" s="776"/>
      <c r="V72" s="776"/>
      <c r="W72" s="776"/>
      <c r="X72" s="776"/>
      <c r="Y72" s="776"/>
      <c r="Z72" s="776"/>
      <c r="AA72" s="777"/>
      <c r="AB72" s="770">
        <f>AB66+AB48+AB40+AB23</f>
        <v>111</v>
      </c>
      <c r="AC72" s="778"/>
      <c r="AD72" s="779">
        <f>AD66+AD48+AD40+AD23</f>
        <v>3330</v>
      </c>
      <c r="AE72" s="771"/>
      <c r="AF72" s="770">
        <f>AF66+AF48+AF40+AF23</f>
        <v>1224</v>
      </c>
      <c r="AG72" s="771"/>
      <c r="AH72" s="770">
        <f>AH66+AH48+AH40+AH23</f>
        <v>520</v>
      </c>
      <c r="AI72" s="771"/>
      <c r="AJ72" s="770">
        <f>AJ66+AJ48+AJ40+AJ23</f>
        <v>704</v>
      </c>
      <c r="AK72" s="771"/>
      <c r="AL72" s="770">
        <f>AL66+AL48+AL40+AL23</f>
        <v>0</v>
      </c>
      <c r="AM72" s="771"/>
      <c r="AN72" s="770">
        <f>AN66+AN48+AN40+AN23</f>
        <v>1146</v>
      </c>
      <c r="AO72" s="771"/>
      <c r="AP72" s="99">
        <f>AP66+AP48+AP40+AP23</f>
        <v>30</v>
      </c>
      <c r="AQ72" s="127">
        <f>AQ66+AQ48+AQ40+AQ23</f>
        <v>30</v>
      </c>
      <c r="AR72" s="127">
        <f>AR66+AR48+AR40+AR23</f>
        <v>30</v>
      </c>
      <c r="AS72" s="120">
        <f>AS66+AS48+AS40+AS23</f>
        <v>30</v>
      </c>
      <c r="AT72" s="772"/>
      <c r="AU72" s="773"/>
      <c r="AV72" s="773"/>
      <c r="AW72" s="773"/>
      <c r="AY72" s="27">
        <f t="shared" si="25"/>
        <v>76.5</v>
      </c>
    </row>
    <row r="73" spans="1:51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1"/>
      <c r="AC73" s="31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68"/>
      <c r="AU73" s="62"/>
      <c r="AV73" s="62"/>
      <c r="AW73" s="62"/>
      <c r="AY73" s="41"/>
    </row>
    <row r="74" spans="1:51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5"/>
      <c r="AC74" s="35"/>
      <c r="AD74" s="36"/>
      <c r="AE74" s="36"/>
      <c r="AF74" s="36"/>
      <c r="AG74" s="36"/>
      <c r="AH74" s="36"/>
      <c r="AI74" s="36"/>
      <c r="AJ74" s="36"/>
      <c r="AK74" s="36"/>
      <c r="AL74" s="32"/>
      <c r="AM74" s="32"/>
      <c r="AN74" s="32"/>
      <c r="AO74" s="32"/>
      <c r="AP74" s="32"/>
      <c r="AQ74" s="32"/>
      <c r="AR74" s="32"/>
      <c r="AS74" s="32"/>
      <c r="AT74" s="30"/>
    </row>
    <row r="75" spans="1:51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8"/>
      <c r="AB75" s="39"/>
      <c r="AC75" s="39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37"/>
    </row>
    <row r="76" spans="1:51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9"/>
      <c r="AC76" s="39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37"/>
    </row>
    <row r="77" spans="1:51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2"/>
      <c r="AC77" s="42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1"/>
    </row>
    <row r="78" spans="1:51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2"/>
      <c r="AC78" s="42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1"/>
    </row>
    <row r="79" spans="1:51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9"/>
      <c r="AC79" s="39"/>
      <c r="AD79" s="40"/>
      <c r="AE79" s="40"/>
      <c r="AF79" s="40"/>
      <c r="AG79" s="40"/>
      <c r="AH79" s="40"/>
      <c r="AI79" s="40"/>
    </row>
    <row r="80" spans="1:51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9"/>
      <c r="AC80" s="39"/>
      <c r="AD80" s="40"/>
      <c r="AE80" s="40"/>
      <c r="AF80" s="40"/>
      <c r="AG80" s="40"/>
      <c r="AH80" s="40"/>
      <c r="AI80" s="40"/>
    </row>
    <row r="81" spans="1:46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9"/>
      <c r="AC81" s="39"/>
      <c r="AD81" s="40"/>
      <c r="AE81" s="40"/>
      <c r="AF81" s="40"/>
      <c r="AG81" s="40"/>
      <c r="AH81" s="40"/>
      <c r="AI81" s="40"/>
    </row>
    <row r="82" spans="1:46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9"/>
      <c r="AC82" s="39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37"/>
    </row>
    <row r="83" spans="1:46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37"/>
    </row>
    <row r="84" spans="1:46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37"/>
    </row>
    <row r="85" spans="1:46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37"/>
    </row>
    <row r="86" spans="1:46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37"/>
    </row>
    <row r="87" spans="1:46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37"/>
    </row>
    <row r="88" spans="1:46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37"/>
    </row>
    <row r="89" spans="1:46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9"/>
      <c r="AC89" s="39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  <c r="AS89" s="40"/>
      <c r="AT89" s="37"/>
    </row>
    <row r="90" spans="1:46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9"/>
      <c r="AC90" s="39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37"/>
    </row>
    <row r="91" spans="1:46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9"/>
      <c r="AC91" s="39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37"/>
    </row>
    <row r="92" spans="1:46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9"/>
      <c r="AC92" s="39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37"/>
    </row>
    <row r="93" spans="1:46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41"/>
    </row>
    <row r="94" spans="1:46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41"/>
    </row>
    <row r="95" spans="1:46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41"/>
    </row>
    <row r="96" spans="1:46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41"/>
    </row>
    <row r="97" spans="1:46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41"/>
    </row>
    <row r="98" spans="1:46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41"/>
    </row>
    <row r="99" spans="1:46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9"/>
      <c r="AC99" s="39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0"/>
      <c r="AS99" s="40"/>
      <c r="AT99" s="37"/>
    </row>
    <row r="100" spans="1:46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9"/>
      <c r="AC100" s="39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37"/>
    </row>
    <row r="101" spans="1:46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9"/>
      <c r="AC101" s="39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37"/>
    </row>
    <row r="102" spans="1:46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9"/>
      <c r="AC102" s="39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37"/>
    </row>
    <row r="103" spans="1:46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41"/>
    </row>
    <row r="104" spans="1:46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9"/>
      <c r="AC104" s="39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37"/>
    </row>
    <row r="105" spans="1:46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9"/>
      <c r="AC105" s="39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37"/>
    </row>
    <row r="106" spans="1:46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9"/>
      <c r="AC106" s="39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  <c r="AS106" s="40"/>
      <c r="AT106" s="37"/>
    </row>
    <row r="107" spans="1:46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9"/>
      <c r="AC107" s="39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37"/>
    </row>
    <row r="108" spans="1:46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9"/>
      <c r="AC108" s="39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37"/>
    </row>
    <row r="109" spans="1:46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9"/>
      <c r="AC109" s="39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37"/>
    </row>
    <row r="110" spans="1:46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9"/>
      <c r="AC110" s="39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  <c r="AS110" s="40"/>
      <c r="AT110" s="37"/>
    </row>
    <row r="111" spans="1:46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9"/>
      <c r="AC111" s="39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  <c r="AS111" s="40"/>
      <c r="AT111" s="37"/>
    </row>
    <row r="112" spans="1:46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9"/>
      <c r="AC112" s="39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  <c r="AS112" s="40"/>
      <c r="AT112" s="37"/>
    </row>
    <row r="113" spans="1:46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9"/>
      <c r="AC113" s="39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  <c r="AR113" s="40"/>
      <c r="AS113" s="40"/>
      <c r="AT113" s="37"/>
    </row>
    <row r="114" spans="1:46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9"/>
      <c r="AC114" s="39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0"/>
      <c r="AR114" s="40"/>
      <c r="AS114" s="40"/>
      <c r="AT114" s="37"/>
    </row>
    <row r="115" spans="1:46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9"/>
      <c r="AC115" s="39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0"/>
      <c r="AR115" s="40"/>
      <c r="AS115" s="40"/>
      <c r="AT115" s="37"/>
    </row>
    <row r="116" spans="1:46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9"/>
      <c r="AC116" s="39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0"/>
      <c r="AR116" s="40"/>
      <c r="AS116" s="40"/>
      <c r="AT116" s="37"/>
    </row>
    <row r="117" spans="1:46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9"/>
      <c r="AC117" s="39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37"/>
    </row>
    <row r="118" spans="1:46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9"/>
      <c r="AC118" s="39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  <c r="AS118" s="40"/>
      <c r="AT118" s="37"/>
    </row>
    <row r="119" spans="1:46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9"/>
      <c r="AC119" s="39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  <c r="AS119" s="40"/>
      <c r="AT119" s="37"/>
    </row>
    <row r="120" spans="1:46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9"/>
      <c r="AC120" s="39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  <c r="AS120" s="40"/>
      <c r="AT120" s="37"/>
    </row>
    <row r="121" spans="1:46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9"/>
      <c r="AC121" s="39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0"/>
      <c r="AR121" s="40"/>
      <c r="AS121" s="40"/>
      <c r="AT121" s="37"/>
    </row>
    <row r="122" spans="1:46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9"/>
      <c r="AC122" s="39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0"/>
      <c r="AQ122" s="40"/>
      <c r="AR122" s="40"/>
      <c r="AS122" s="40"/>
      <c r="AT122" s="37"/>
    </row>
    <row r="123" spans="1:46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9"/>
      <c r="AC123" s="39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0"/>
      <c r="AQ123" s="40"/>
      <c r="AR123" s="40"/>
      <c r="AS123" s="40"/>
      <c r="AT123" s="37"/>
    </row>
    <row r="124" spans="1:46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2"/>
      <c r="AC124" s="42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1"/>
    </row>
  </sheetData>
  <mergeCells count="558">
    <mergeCell ref="A5:L5"/>
    <mergeCell ref="V5:AJ5"/>
    <mergeCell ref="AT5:AW5"/>
    <mergeCell ref="AT6:AW6"/>
    <mergeCell ref="A7:O7"/>
    <mergeCell ref="U7:AO7"/>
    <mergeCell ref="AT7:AW7"/>
    <mergeCell ref="B1:AV1"/>
    <mergeCell ref="AT2:AW2"/>
    <mergeCell ref="V3:AJ3"/>
    <mergeCell ref="A4:O4"/>
    <mergeCell ref="V4:AJ4"/>
    <mergeCell ref="AT4:AW4"/>
    <mergeCell ref="O8:R8"/>
    <mergeCell ref="S8:S10"/>
    <mergeCell ref="T8:V8"/>
    <mergeCell ref="W8:W10"/>
    <mergeCell ref="X8:Z8"/>
    <mergeCell ref="AA8:AA10"/>
    <mergeCell ref="A8:A10"/>
    <mergeCell ref="B8:E8"/>
    <mergeCell ref="F8:F10"/>
    <mergeCell ref="G8:I8"/>
    <mergeCell ref="J8:J10"/>
    <mergeCell ref="K8:N8"/>
    <mergeCell ref="AT8:AT10"/>
    <mergeCell ref="AU8:AU10"/>
    <mergeCell ref="AV8:AV10"/>
    <mergeCell ref="AW8:AW10"/>
    <mergeCell ref="AS8:AS10"/>
    <mergeCell ref="AB8:AE8"/>
    <mergeCell ref="AF8:AF10"/>
    <mergeCell ref="AG8:AI8"/>
    <mergeCell ref="AJ8:AJ10"/>
    <mergeCell ref="AK8:AN8"/>
    <mergeCell ref="AO8:AR8"/>
    <mergeCell ref="O18:P18"/>
    <mergeCell ref="U18:V18"/>
    <mergeCell ref="AA18:AB18"/>
    <mergeCell ref="AG18:AH18"/>
    <mergeCell ref="AM18:AN18"/>
    <mergeCell ref="B17:G17"/>
    <mergeCell ref="I17:L17"/>
    <mergeCell ref="N17:Q17"/>
    <mergeCell ref="T17:W17"/>
    <mergeCell ref="AF17:AJ17"/>
    <mergeCell ref="AL17:AP17"/>
    <mergeCell ref="AT20:AW22"/>
    <mergeCell ref="AP21:AQ21"/>
    <mergeCell ref="AR21:AS21"/>
    <mergeCell ref="A20:C22"/>
    <mergeCell ref="D20:E22"/>
    <mergeCell ref="F20:AA22"/>
    <mergeCell ref="AB20:AC22"/>
    <mergeCell ref="AD20:AO21"/>
    <mergeCell ref="AP20:AS20"/>
    <mergeCell ref="AD22:AE22"/>
    <mergeCell ref="AF22:AG22"/>
    <mergeCell ref="AH22:AI22"/>
    <mergeCell ref="AJ22:AK22"/>
    <mergeCell ref="AL22:AM22"/>
    <mergeCell ref="AN22:AO22"/>
    <mergeCell ref="AN24:AO24"/>
    <mergeCell ref="AT24:AW24"/>
    <mergeCell ref="A23:AA23"/>
    <mergeCell ref="AB23:AC23"/>
    <mergeCell ref="AD23:AE23"/>
    <mergeCell ref="AF23:AG23"/>
    <mergeCell ref="AH23:AI23"/>
    <mergeCell ref="AJ23:AK23"/>
    <mergeCell ref="AL23:AM23"/>
    <mergeCell ref="AN23:AO23"/>
    <mergeCell ref="AT23:AW23"/>
    <mergeCell ref="AD25:AE25"/>
    <mergeCell ref="AF25:AG25"/>
    <mergeCell ref="AH25:AI25"/>
    <mergeCell ref="AJ25:AK25"/>
    <mergeCell ref="AL25:AM25"/>
    <mergeCell ref="A24:AA24"/>
    <mergeCell ref="AB24:AC24"/>
    <mergeCell ref="AD24:AE24"/>
    <mergeCell ref="AF24:AG24"/>
    <mergeCell ref="AH24:AI24"/>
    <mergeCell ref="AJ24:AK24"/>
    <mergeCell ref="AL24:AM24"/>
    <mergeCell ref="A29:C29"/>
    <mergeCell ref="D29:E29"/>
    <mergeCell ref="F29:AA29"/>
    <mergeCell ref="AB29:AC29"/>
    <mergeCell ref="AD29:AE29"/>
    <mergeCell ref="AF29:AG29"/>
    <mergeCell ref="AH29:AI29"/>
    <mergeCell ref="AN25:AO25"/>
    <mergeCell ref="AT25:AW25"/>
    <mergeCell ref="A26:C26"/>
    <mergeCell ref="D26:E26"/>
    <mergeCell ref="F26:AA26"/>
    <mergeCell ref="AB26:AC26"/>
    <mergeCell ref="AD26:AE26"/>
    <mergeCell ref="AF26:AG26"/>
    <mergeCell ref="AH26:AI26"/>
    <mergeCell ref="AJ26:AK26"/>
    <mergeCell ref="AL26:AM26"/>
    <mergeCell ref="AN26:AO26"/>
    <mergeCell ref="AT26:AW26"/>
    <mergeCell ref="A25:C25"/>
    <mergeCell ref="D25:E25"/>
    <mergeCell ref="F25:AA25"/>
    <mergeCell ref="AB25:AC25"/>
    <mergeCell ref="AJ27:AK27"/>
    <mergeCell ref="AL27:AM27"/>
    <mergeCell ref="AN27:AO27"/>
    <mergeCell ref="AT27:AW27"/>
    <mergeCell ref="A28:C28"/>
    <mergeCell ref="D28:E28"/>
    <mergeCell ref="F28:AA28"/>
    <mergeCell ref="AB28:AC28"/>
    <mergeCell ref="AD28:AE28"/>
    <mergeCell ref="AF28:AG28"/>
    <mergeCell ref="A27:C27"/>
    <mergeCell ref="D27:E27"/>
    <mergeCell ref="F27:AA27"/>
    <mergeCell ref="AB27:AC27"/>
    <mergeCell ref="AD27:AE27"/>
    <mergeCell ref="AF27:AG27"/>
    <mergeCell ref="AH27:AI27"/>
    <mergeCell ref="AJ29:AK29"/>
    <mergeCell ref="AL29:AM29"/>
    <mergeCell ref="AN29:AO29"/>
    <mergeCell ref="AT29:AW29"/>
    <mergeCell ref="AH28:AI28"/>
    <mergeCell ref="AJ28:AK28"/>
    <mergeCell ref="AL28:AM28"/>
    <mergeCell ref="AN28:AO28"/>
    <mergeCell ref="AT28:AW28"/>
    <mergeCell ref="A31:C31"/>
    <mergeCell ref="D31:E31"/>
    <mergeCell ref="F31:AA31"/>
    <mergeCell ref="AB31:AC31"/>
    <mergeCell ref="AD31:AE31"/>
    <mergeCell ref="A30:C30"/>
    <mergeCell ref="D30:E30"/>
    <mergeCell ref="F30:AA30"/>
    <mergeCell ref="AB30:AC30"/>
    <mergeCell ref="AD30:AE30"/>
    <mergeCell ref="AF31:AG31"/>
    <mergeCell ref="AH31:AI31"/>
    <mergeCell ref="AJ31:AK31"/>
    <mergeCell ref="AL31:AM31"/>
    <mergeCell ref="AN31:AO31"/>
    <mergeCell ref="AT31:AW31"/>
    <mergeCell ref="AH30:AI30"/>
    <mergeCell ref="AJ30:AK30"/>
    <mergeCell ref="AL30:AM30"/>
    <mergeCell ref="AN30:AO30"/>
    <mergeCell ref="AT30:AW30"/>
    <mergeCell ref="AF30:AG30"/>
    <mergeCell ref="A33:C33"/>
    <mergeCell ref="D33:E33"/>
    <mergeCell ref="F33:AA33"/>
    <mergeCell ref="AB33:AC33"/>
    <mergeCell ref="AD33:AE33"/>
    <mergeCell ref="A32:C32"/>
    <mergeCell ref="D32:E32"/>
    <mergeCell ref="F32:AA32"/>
    <mergeCell ref="AB32:AC32"/>
    <mergeCell ref="AD32:AE32"/>
    <mergeCell ref="AF33:AG33"/>
    <mergeCell ref="AH33:AI33"/>
    <mergeCell ref="AJ33:AK33"/>
    <mergeCell ref="AL33:AM33"/>
    <mergeCell ref="AN33:AO33"/>
    <mergeCell ref="AT33:AW33"/>
    <mergeCell ref="AH32:AI32"/>
    <mergeCell ref="AJ32:AK32"/>
    <mergeCell ref="AL32:AM32"/>
    <mergeCell ref="AN32:AO32"/>
    <mergeCell ref="AT32:AW32"/>
    <mergeCell ref="AF32:AG32"/>
    <mergeCell ref="AT35:AW37"/>
    <mergeCell ref="AL34:AM34"/>
    <mergeCell ref="AN34:AO34"/>
    <mergeCell ref="AT34:AW34"/>
    <mergeCell ref="A35:C35"/>
    <mergeCell ref="D35:E35"/>
    <mergeCell ref="F35:AA35"/>
    <mergeCell ref="AB35:AC37"/>
    <mergeCell ref="AD35:AE37"/>
    <mergeCell ref="AF35:AG37"/>
    <mergeCell ref="AH35:AI37"/>
    <mergeCell ref="A34:AA34"/>
    <mergeCell ref="AB34:AC34"/>
    <mergeCell ref="AD34:AE34"/>
    <mergeCell ref="AF34:AG34"/>
    <mergeCell ref="AH34:AI34"/>
    <mergeCell ref="AJ34:AK34"/>
    <mergeCell ref="A36:C36"/>
    <mergeCell ref="D36:E36"/>
    <mergeCell ref="F36:AA36"/>
    <mergeCell ref="A37:C37"/>
    <mergeCell ref="D37:E37"/>
    <mergeCell ref="F37:AA37"/>
    <mergeCell ref="AJ35:AK37"/>
    <mergeCell ref="AL35:AM37"/>
    <mergeCell ref="AN35:AO37"/>
    <mergeCell ref="AT38:AW39"/>
    <mergeCell ref="A39:C39"/>
    <mergeCell ref="D39:E39"/>
    <mergeCell ref="F39:AA39"/>
    <mergeCell ref="A40:AA40"/>
    <mergeCell ref="AB40:AC40"/>
    <mergeCell ref="AD40:AE40"/>
    <mergeCell ref="AF40:AG40"/>
    <mergeCell ref="AH40:AI40"/>
    <mergeCell ref="AJ40:AK40"/>
    <mergeCell ref="AH38:AI39"/>
    <mergeCell ref="AJ38:AK39"/>
    <mergeCell ref="AL38:AM39"/>
    <mergeCell ref="AN38:AO39"/>
    <mergeCell ref="A38:C38"/>
    <mergeCell ref="D38:E38"/>
    <mergeCell ref="F38:AA38"/>
    <mergeCell ref="AB38:AC39"/>
    <mergeCell ref="AD38:AE39"/>
    <mergeCell ref="AF38:AG39"/>
    <mergeCell ref="AL40:AM40"/>
    <mergeCell ref="AN40:AO40"/>
    <mergeCell ref="AL42:AM42"/>
    <mergeCell ref="AT40:AW40"/>
    <mergeCell ref="A41:AA41"/>
    <mergeCell ref="AB41:AC41"/>
    <mergeCell ref="AD41:AE41"/>
    <mergeCell ref="AF41:AG41"/>
    <mergeCell ref="AH41:AI41"/>
    <mergeCell ref="AJ41:AK41"/>
    <mergeCell ref="AL41:AM41"/>
    <mergeCell ref="AN41:AO41"/>
    <mergeCell ref="AT41:AW41"/>
    <mergeCell ref="AH44:AI44"/>
    <mergeCell ref="AJ44:AK44"/>
    <mergeCell ref="AL44:AM44"/>
    <mergeCell ref="AN42:AO42"/>
    <mergeCell ref="AT42:AW42"/>
    <mergeCell ref="A43:C43"/>
    <mergeCell ref="D43:E43"/>
    <mergeCell ref="F43:AA43"/>
    <mergeCell ref="AB43:AC43"/>
    <mergeCell ref="AD43:AE43"/>
    <mergeCell ref="AF43:AG43"/>
    <mergeCell ref="AH43:AI43"/>
    <mergeCell ref="AJ43:AK43"/>
    <mergeCell ref="AL43:AM43"/>
    <mergeCell ref="AN43:AO43"/>
    <mergeCell ref="AT43:AW43"/>
    <mergeCell ref="A42:C42"/>
    <mergeCell ref="D42:E42"/>
    <mergeCell ref="F42:AA42"/>
    <mergeCell ref="AB42:AC42"/>
    <mergeCell ref="AD42:AE42"/>
    <mergeCell ref="AF42:AG42"/>
    <mergeCell ref="AH42:AI42"/>
    <mergeCell ref="AJ42:AK42"/>
    <mergeCell ref="AT46:AW47"/>
    <mergeCell ref="A47:C47"/>
    <mergeCell ref="D47:E47"/>
    <mergeCell ref="F47:AA47"/>
    <mergeCell ref="AN46:AO47"/>
    <mergeCell ref="AP46:AP47"/>
    <mergeCell ref="AQ46:AQ47"/>
    <mergeCell ref="AN44:AO44"/>
    <mergeCell ref="AT44:AW44"/>
    <mergeCell ref="A45:AA45"/>
    <mergeCell ref="AB45:AC45"/>
    <mergeCell ref="AD45:AE45"/>
    <mergeCell ref="AF45:AG45"/>
    <mergeCell ref="AH45:AI45"/>
    <mergeCell ref="AJ45:AK45"/>
    <mergeCell ref="AL45:AM45"/>
    <mergeCell ref="AN45:AO45"/>
    <mergeCell ref="AT45:AW45"/>
    <mergeCell ref="A44:C44"/>
    <mergeCell ref="D44:E44"/>
    <mergeCell ref="F44:AA44"/>
    <mergeCell ref="AB44:AC44"/>
    <mergeCell ref="AD44:AE44"/>
    <mergeCell ref="AF44:AG44"/>
    <mergeCell ref="AH46:AI47"/>
    <mergeCell ref="AJ46:AK47"/>
    <mergeCell ref="AL46:AM47"/>
    <mergeCell ref="AL48:AM48"/>
    <mergeCell ref="A46:C46"/>
    <mergeCell ref="D46:E46"/>
    <mergeCell ref="F46:AA46"/>
    <mergeCell ref="AB46:AC47"/>
    <mergeCell ref="AD46:AE47"/>
    <mergeCell ref="AF46:AG47"/>
    <mergeCell ref="AN48:AO48"/>
    <mergeCell ref="AT48:AW48"/>
    <mergeCell ref="A49:C49"/>
    <mergeCell ref="D49:E49"/>
    <mergeCell ref="F49:AA49"/>
    <mergeCell ref="AB49:AC49"/>
    <mergeCell ref="AD49:AE49"/>
    <mergeCell ref="AF49:AG49"/>
    <mergeCell ref="AH49:AI49"/>
    <mergeCell ref="A48:AA48"/>
    <mergeCell ref="AB48:AC48"/>
    <mergeCell ref="AD48:AE48"/>
    <mergeCell ref="AF48:AG48"/>
    <mergeCell ref="AH48:AI48"/>
    <mergeCell ref="AJ48:AK48"/>
    <mergeCell ref="AJ49:AK49"/>
    <mergeCell ref="AL49:AM49"/>
    <mergeCell ref="AN49:AO49"/>
    <mergeCell ref="AT49:AW49"/>
    <mergeCell ref="A50:C50"/>
    <mergeCell ref="D50:E50"/>
    <mergeCell ref="F50:AA50"/>
    <mergeCell ref="AB50:AC50"/>
    <mergeCell ref="AD50:AE50"/>
    <mergeCell ref="AF50:AG50"/>
    <mergeCell ref="AH50:AI50"/>
    <mergeCell ref="AJ50:AK50"/>
    <mergeCell ref="AL50:AM50"/>
    <mergeCell ref="AN50:AO50"/>
    <mergeCell ref="AT50:AW50"/>
    <mergeCell ref="AH52:AI52"/>
    <mergeCell ref="AJ52:AK52"/>
    <mergeCell ref="AL52:AM52"/>
    <mergeCell ref="AN52:AO52"/>
    <mergeCell ref="AT52:AW52"/>
    <mergeCell ref="A52:C52"/>
    <mergeCell ref="D52:E52"/>
    <mergeCell ref="F52:AA52"/>
    <mergeCell ref="AB52:AC52"/>
    <mergeCell ref="AD52:AE52"/>
    <mergeCell ref="AF52:AG52"/>
    <mergeCell ref="A51:C51"/>
    <mergeCell ref="D51:E51"/>
    <mergeCell ref="F51:AA51"/>
    <mergeCell ref="AB51:AC51"/>
    <mergeCell ref="AD51:AE51"/>
    <mergeCell ref="AF51:AG51"/>
    <mergeCell ref="AH51:AI51"/>
    <mergeCell ref="AJ51:AK51"/>
    <mergeCell ref="AL51:AM51"/>
    <mergeCell ref="AN51:AO51"/>
    <mergeCell ref="AT51:AW51"/>
    <mergeCell ref="AF53:AG53"/>
    <mergeCell ref="AH53:AI53"/>
    <mergeCell ref="AJ53:AK53"/>
    <mergeCell ref="AL53:AM53"/>
    <mergeCell ref="AN53:AO53"/>
    <mergeCell ref="AT53:AW53"/>
    <mergeCell ref="A53:C53"/>
    <mergeCell ref="D53:E53"/>
    <mergeCell ref="F53:AA53"/>
    <mergeCell ref="AB53:AC53"/>
    <mergeCell ref="AD53:AE53"/>
    <mergeCell ref="AH54:AI54"/>
    <mergeCell ref="AJ54:AK54"/>
    <mergeCell ref="AL54:AM54"/>
    <mergeCell ref="AN54:AO54"/>
    <mergeCell ref="AT54:AW54"/>
    <mergeCell ref="A54:C54"/>
    <mergeCell ref="D54:E54"/>
    <mergeCell ref="F54:AA54"/>
    <mergeCell ref="AB54:AC54"/>
    <mergeCell ref="AD54:AE54"/>
    <mergeCell ref="AF54:AG54"/>
    <mergeCell ref="AF55:AG55"/>
    <mergeCell ref="AH55:AI55"/>
    <mergeCell ref="AJ55:AK55"/>
    <mergeCell ref="AL55:AM55"/>
    <mergeCell ref="AN55:AO55"/>
    <mergeCell ref="AT55:AW55"/>
    <mergeCell ref="A55:C55"/>
    <mergeCell ref="D55:E55"/>
    <mergeCell ref="F55:AA55"/>
    <mergeCell ref="AB55:AC55"/>
    <mergeCell ref="AD55:AE55"/>
    <mergeCell ref="A57:C57"/>
    <mergeCell ref="D57:E57"/>
    <mergeCell ref="F57:AA57"/>
    <mergeCell ref="AB57:AC57"/>
    <mergeCell ref="AD57:AE57"/>
    <mergeCell ref="A56:C56"/>
    <mergeCell ref="D56:E56"/>
    <mergeCell ref="F56:AA56"/>
    <mergeCell ref="AB56:AC56"/>
    <mergeCell ref="AD56:AE56"/>
    <mergeCell ref="AF57:AG57"/>
    <mergeCell ref="AH57:AI57"/>
    <mergeCell ref="AJ57:AK57"/>
    <mergeCell ref="AL57:AM57"/>
    <mergeCell ref="AN57:AO57"/>
    <mergeCell ref="AT57:AW57"/>
    <mergeCell ref="AH56:AI56"/>
    <mergeCell ref="AJ56:AK56"/>
    <mergeCell ref="AL56:AM56"/>
    <mergeCell ref="AN56:AO56"/>
    <mergeCell ref="AT56:AW56"/>
    <mergeCell ref="AF56:AG56"/>
    <mergeCell ref="AH58:AI58"/>
    <mergeCell ref="AJ58:AK58"/>
    <mergeCell ref="AL58:AM58"/>
    <mergeCell ref="AN58:AO58"/>
    <mergeCell ref="AT58:AW58"/>
    <mergeCell ref="A58:C58"/>
    <mergeCell ref="D58:E58"/>
    <mergeCell ref="F58:AA58"/>
    <mergeCell ref="AB58:AC58"/>
    <mergeCell ref="AD58:AE58"/>
    <mergeCell ref="AF58:AG58"/>
    <mergeCell ref="AH59:AI59"/>
    <mergeCell ref="AJ59:AK59"/>
    <mergeCell ref="AL59:AM59"/>
    <mergeCell ref="AN59:AO59"/>
    <mergeCell ref="AT59:AW59"/>
    <mergeCell ref="A59:C59"/>
    <mergeCell ref="D59:E59"/>
    <mergeCell ref="F59:AA59"/>
    <mergeCell ref="AB59:AC59"/>
    <mergeCell ref="AD59:AE59"/>
    <mergeCell ref="AF59:AG59"/>
    <mergeCell ref="AF60:AG60"/>
    <mergeCell ref="AH60:AI60"/>
    <mergeCell ref="AJ60:AK60"/>
    <mergeCell ref="AL60:AM60"/>
    <mergeCell ref="AN60:AO60"/>
    <mergeCell ref="AT60:AW60"/>
    <mergeCell ref="A60:C60"/>
    <mergeCell ref="D60:E60"/>
    <mergeCell ref="F60:AA60"/>
    <mergeCell ref="AB60:AC60"/>
    <mergeCell ref="AD60:AE60"/>
    <mergeCell ref="A62:C62"/>
    <mergeCell ref="D62:E62"/>
    <mergeCell ref="F62:AA62"/>
    <mergeCell ref="AB62:AC62"/>
    <mergeCell ref="AD62:AE62"/>
    <mergeCell ref="A61:C61"/>
    <mergeCell ref="D61:E61"/>
    <mergeCell ref="F61:AA61"/>
    <mergeCell ref="AB61:AC61"/>
    <mergeCell ref="AD61:AE61"/>
    <mergeCell ref="AF62:AG62"/>
    <mergeCell ref="AH62:AI62"/>
    <mergeCell ref="AJ62:AK62"/>
    <mergeCell ref="AL62:AM62"/>
    <mergeCell ref="AN62:AO62"/>
    <mergeCell ref="AT62:AW62"/>
    <mergeCell ref="AH61:AI61"/>
    <mergeCell ref="AJ61:AK61"/>
    <mergeCell ref="AL61:AM61"/>
    <mergeCell ref="AN61:AO61"/>
    <mergeCell ref="AT61:AW61"/>
    <mergeCell ref="AF61:AG61"/>
    <mergeCell ref="A64:C64"/>
    <mergeCell ref="D64:E64"/>
    <mergeCell ref="F64:AA64"/>
    <mergeCell ref="AB64:AC64"/>
    <mergeCell ref="AD64:AE64"/>
    <mergeCell ref="A63:C63"/>
    <mergeCell ref="D63:E63"/>
    <mergeCell ref="F63:AA63"/>
    <mergeCell ref="AB63:AC63"/>
    <mergeCell ref="AD63:AE63"/>
    <mergeCell ref="AF64:AG64"/>
    <mergeCell ref="AH64:AI64"/>
    <mergeCell ref="AJ64:AK64"/>
    <mergeCell ref="AL64:AM64"/>
    <mergeCell ref="AN64:AO64"/>
    <mergeCell ref="AT64:AW64"/>
    <mergeCell ref="AH63:AI63"/>
    <mergeCell ref="AJ63:AK63"/>
    <mergeCell ref="AL63:AM63"/>
    <mergeCell ref="AN63:AO63"/>
    <mergeCell ref="AT63:AW63"/>
    <mergeCell ref="AF63:AG63"/>
    <mergeCell ref="AH65:AI65"/>
    <mergeCell ref="AJ65:AK65"/>
    <mergeCell ref="AL65:AM65"/>
    <mergeCell ref="AN65:AO65"/>
    <mergeCell ref="AT65:AW65"/>
    <mergeCell ref="A66:AA66"/>
    <mergeCell ref="AB66:AC66"/>
    <mergeCell ref="AD66:AE66"/>
    <mergeCell ref="AF66:AG66"/>
    <mergeCell ref="AH66:AI66"/>
    <mergeCell ref="A65:C65"/>
    <mergeCell ref="D65:E65"/>
    <mergeCell ref="F65:AA65"/>
    <mergeCell ref="AB65:AC65"/>
    <mergeCell ref="AD65:AE65"/>
    <mergeCell ref="AF65:AG65"/>
    <mergeCell ref="AJ66:AK66"/>
    <mergeCell ref="AL66:AM66"/>
    <mergeCell ref="AN66:AO66"/>
    <mergeCell ref="AT66:AW66"/>
    <mergeCell ref="AT67:AW67"/>
    <mergeCell ref="A68:E68"/>
    <mergeCell ref="F68:AA68"/>
    <mergeCell ref="AB68:AC68"/>
    <mergeCell ref="AD68:AE68"/>
    <mergeCell ref="AF68:AG68"/>
    <mergeCell ref="AH68:AI68"/>
    <mergeCell ref="AJ68:AK68"/>
    <mergeCell ref="AL68:AM68"/>
    <mergeCell ref="AN68:AO68"/>
    <mergeCell ref="AT68:AW68"/>
    <mergeCell ref="A67:E67"/>
    <mergeCell ref="F67:AA67"/>
    <mergeCell ref="AB67:AC67"/>
    <mergeCell ref="AD67:AE67"/>
    <mergeCell ref="AF67:AG67"/>
    <mergeCell ref="AH67:AI67"/>
    <mergeCell ref="AJ67:AK67"/>
    <mergeCell ref="AL67:AM67"/>
    <mergeCell ref="AN67:AO67"/>
    <mergeCell ref="AT69:AW69"/>
    <mergeCell ref="A70:E70"/>
    <mergeCell ref="F70:AA70"/>
    <mergeCell ref="AB70:AC70"/>
    <mergeCell ref="AD70:AE70"/>
    <mergeCell ref="AF70:AG70"/>
    <mergeCell ref="AH70:AI70"/>
    <mergeCell ref="AJ70:AK70"/>
    <mergeCell ref="AL70:AM70"/>
    <mergeCell ref="AN70:AO70"/>
    <mergeCell ref="AT70:AW70"/>
    <mergeCell ref="A69:E69"/>
    <mergeCell ref="F69:AA69"/>
    <mergeCell ref="AB69:AC69"/>
    <mergeCell ref="AD69:AE69"/>
    <mergeCell ref="AF69:AG69"/>
    <mergeCell ref="AH69:AI69"/>
    <mergeCell ref="AJ69:AK69"/>
    <mergeCell ref="AL69:AM69"/>
    <mergeCell ref="AN69:AO69"/>
    <mergeCell ref="F71:AA71"/>
    <mergeCell ref="AB71:AC71"/>
    <mergeCell ref="AD71:AE71"/>
    <mergeCell ref="AF71:AG71"/>
    <mergeCell ref="AH71:AI71"/>
    <mergeCell ref="AJ71:AK71"/>
    <mergeCell ref="AN72:AO72"/>
    <mergeCell ref="AT72:AW72"/>
    <mergeCell ref="AL71:AM71"/>
    <mergeCell ref="AN71:AO71"/>
    <mergeCell ref="AT71:AW71"/>
    <mergeCell ref="A72:AA72"/>
    <mergeCell ref="AB72:AC72"/>
    <mergeCell ref="AD72:AE72"/>
    <mergeCell ref="AF72:AG72"/>
    <mergeCell ref="AH72:AI72"/>
    <mergeCell ref="AJ72:AK72"/>
    <mergeCell ref="AL72:AM7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Մանկ.</vt:lpstr>
      <vt:lpstr>Ընդհ.</vt:lpstr>
      <vt:lpstr>Лист1</vt:lpstr>
      <vt:lpstr>Մանկ.!Область_печати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Orange047-111111</cp:lastModifiedBy>
  <cp:lastPrinted>2019-05-31T10:10:04Z</cp:lastPrinted>
  <dcterms:created xsi:type="dcterms:W3CDTF">2016-01-11T05:54:48Z</dcterms:created>
  <dcterms:modified xsi:type="dcterms:W3CDTF">2020-08-05T06:48:54Z</dcterms:modified>
</cp:coreProperties>
</file>